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gccprod-my.sharepoint.com/personal/benjamin_ng_toteboard_gov_sg/Documents/"/>
    </mc:Choice>
  </mc:AlternateContent>
  <xr:revisionPtr revIDLastSave="20" documentId="8_{779E0BE8-27CF-4A0F-9327-E0ADC32857DC}" xr6:coauthVersionLast="47" xr6:coauthVersionMax="47" xr10:uidLastSave="{6A511451-8330-4BEF-9849-3A70A55891AD}"/>
  <bookViews>
    <workbookView xWindow="-120" yWindow="-16320" windowWidth="29040" windowHeight="15720" xr2:uid="{07AE8BE2-CACD-4A11-BFC8-06B40D67D28E}"/>
  </bookViews>
  <sheets>
    <sheet name="EFR Calculator" sheetId="6" r:id="rId1"/>
    <sheet name="Logic (Backend)" sheetId="1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24" i="1"/>
  <c r="D14" i="1"/>
  <c r="D51" i="1" l="1"/>
  <c r="D41" i="1"/>
  <c r="D31" i="1"/>
  <c r="D21" i="1"/>
  <c r="D11" i="1"/>
  <c r="D17" i="1" s="1"/>
  <c r="D8" i="1"/>
  <c r="D7" i="1"/>
  <c r="D18" i="1" l="1"/>
  <c r="D19" i="1" s="1"/>
  <c r="D54" i="1"/>
  <c r="D58" i="1" s="1"/>
  <c r="D44" i="1"/>
  <c r="D48" i="1" s="1"/>
  <c r="D34" i="1"/>
  <c r="D38" i="1" s="1"/>
  <c r="D28" i="1"/>
  <c r="D23" i="1" l="1"/>
  <c r="D27" i="1" s="1"/>
  <c r="D33" i="1" s="1"/>
  <c r="D15" i="1"/>
  <c r="D62" i="1"/>
  <c r="D25" i="1" l="1"/>
  <c r="D29" i="1"/>
  <c r="D35" i="1" l="1"/>
  <c r="D37" i="1"/>
  <c r="D39" i="1" l="1"/>
  <c r="D43" i="1"/>
  <c r="D45" i="1" l="1"/>
  <c r="D47" i="1"/>
  <c r="D49" i="1" l="1"/>
  <c r="D53" i="1"/>
  <c r="D55" i="1" l="1"/>
  <c r="D57" i="1"/>
  <c r="D61" i="1" l="1"/>
  <c r="D59" i="1"/>
  <c r="D63" i="1" s="1"/>
</calcChain>
</file>

<file path=xl/sharedStrings.xml><?xml version="1.0" encoding="utf-8"?>
<sst xmlns="http://schemas.openxmlformats.org/spreadsheetml/2006/main" count="61" uniqueCount="24">
  <si>
    <t>EFR Calculator</t>
  </si>
  <si>
    <t>Project Start Date (For the Current Submission)</t>
  </si>
  <si>
    <t>MOF (Government Contribution) Percentage</t>
  </si>
  <si>
    <t>Matching</t>
  </si>
  <si>
    <t>TB Contribution Percentage</t>
  </si>
  <si>
    <t>How many Applications have already been approved for EFR this FY</t>
  </si>
  <si>
    <t>Project 1</t>
  </si>
  <si>
    <t>Amount to be Submitted for Claims</t>
  </si>
  <si>
    <t xml:space="preserve">Maximum Grant Amount </t>
  </si>
  <si>
    <t>MOF Starting Contribution Amount</t>
  </si>
  <si>
    <t>TB Contribution Amount</t>
  </si>
  <si>
    <t>Total Approved/ Proposed Grant Amount</t>
  </si>
  <si>
    <t xml:space="preserve">Allowable Disbursement Amount </t>
  </si>
  <si>
    <t>MOF Actual Contributing Amount</t>
  </si>
  <si>
    <t>TB Actual Contributing Amount</t>
  </si>
  <si>
    <t>Total Disburseable Amount</t>
  </si>
  <si>
    <t>Project 2</t>
  </si>
  <si>
    <t>MOF Remaining Contribution Amount</t>
  </si>
  <si>
    <t>Project 3</t>
  </si>
  <si>
    <t>Project 4</t>
  </si>
  <si>
    <t>Project 5</t>
  </si>
  <si>
    <t>Total MOF Contribution</t>
  </si>
  <si>
    <t>Total TB Contribution</t>
  </si>
  <si>
    <t>FY2026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</si>
</sst>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rgb="FF002A91"/>
      <name val="Manrope"/>
    </font>
    <font>
      <sz val="11"/>
      <color theme="1"/>
      <name val="Manrope"/>
    </font>
    <font>
      <sz val="11"/>
      <color theme="0"/>
      <name val="Manrope"/>
    </font>
    <font>
      <sz val="9"/>
      <color theme="1"/>
      <name val="Manrope"/>
    </font>
    <font>
      <b/>
      <sz val="9"/>
      <color theme="1"/>
      <name val="Manrope"/>
    </font>
    <font>
      <b/>
      <sz val="9"/>
      <color theme="0"/>
      <name val="Manrope"/>
    </font>
    <font>
      <b/>
      <sz val="9"/>
      <color theme="9"/>
      <name val="Manrope"/>
    </font>
    <font>
      <sz val="9"/>
      <color theme="2" tint="-0.749992370372631"/>
      <name val="Manrope"/>
    </font>
    <font>
      <b/>
      <sz val="9"/>
      <color theme="2" tint="-0.749992370372631"/>
      <name val="Manrope"/>
    </font>
    <font>
      <b/>
      <sz val="9"/>
      <color rgb="FFFF0000"/>
      <name val="Manrope"/>
    </font>
    <font>
      <sz val="9"/>
      <color theme="1" tint="0.499984740745262"/>
      <name val="Manrope"/>
    </font>
    <font>
      <b/>
      <i/>
      <sz val="8"/>
      <color theme="1"/>
      <name val="Manrope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A9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3" fillId="9" borderId="0" xfId="0" applyFont="1" applyFill="1"/>
    <xf numFmtId="0" fontId="3" fillId="7" borderId="0" xfId="0" applyFont="1" applyFill="1"/>
    <xf numFmtId="0" fontId="3" fillId="3" borderId="0" xfId="0" applyFont="1" applyFill="1"/>
    <xf numFmtId="0" fontId="4" fillId="7" borderId="0" xfId="0" applyFont="1" applyFill="1"/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3" borderId="1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wrapText="1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Protection="1">
      <protection locked="0"/>
    </xf>
    <xf numFmtId="0" fontId="5" fillId="3" borderId="4" xfId="0" applyFont="1" applyFill="1" applyBorder="1" applyProtection="1">
      <protection locked="0"/>
    </xf>
    <xf numFmtId="0" fontId="6" fillId="3" borderId="0" xfId="0" applyFont="1" applyFill="1" applyAlignment="1" applyProtection="1">
      <alignment wrapText="1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5" xfId="0" applyFont="1" applyFill="1" applyBorder="1" applyProtection="1">
      <protection locked="0"/>
    </xf>
    <xf numFmtId="0" fontId="5" fillId="3" borderId="0" xfId="0" applyFont="1" applyFill="1" applyAlignment="1" applyProtection="1">
      <alignment wrapText="1"/>
      <protection locked="0"/>
    </xf>
    <xf numFmtId="0" fontId="8" fillId="3" borderId="9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Protection="1">
      <protection locked="0"/>
    </xf>
    <xf numFmtId="0" fontId="9" fillId="5" borderId="6" xfId="0" applyFont="1" applyFill="1" applyBorder="1" applyAlignment="1" applyProtection="1">
      <alignment vertical="center" wrapText="1"/>
      <protection locked="0"/>
    </xf>
    <xf numFmtId="10" fontId="9" fillId="5" borderId="9" xfId="0" applyNumberFormat="1" applyFont="1" applyFill="1" applyBorder="1" applyAlignment="1">
      <alignment horizontal="right" vertical="center" wrapText="1"/>
    </xf>
    <xf numFmtId="0" fontId="9" fillId="5" borderId="10" xfId="0" applyFont="1" applyFill="1" applyBorder="1" applyAlignment="1" applyProtection="1">
      <alignment horizontal="right" vertical="center" wrapText="1"/>
      <protection locked="0"/>
    </xf>
    <xf numFmtId="0" fontId="6" fillId="3" borderId="9" xfId="0" applyFont="1" applyFill="1" applyBorder="1" applyAlignment="1" applyProtection="1">
      <alignment vertical="center" wrapText="1"/>
      <protection locked="0"/>
    </xf>
    <xf numFmtId="0" fontId="8" fillId="3" borderId="12" xfId="0" applyFont="1" applyFill="1" applyBorder="1" applyAlignment="1" applyProtection="1">
      <alignment horizontal="left" vertical="center" wrapText="1"/>
      <protection locked="0"/>
    </xf>
    <xf numFmtId="0" fontId="9" fillId="6" borderId="6" xfId="0" applyFont="1" applyFill="1" applyBorder="1" applyAlignment="1" applyProtection="1">
      <alignment vertical="center" wrapText="1"/>
      <protection locked="0"/>
    </xf>
    <xf numFmtId="0" fontId="9" fillId="6" borderId="12" xfId="0" applyFont="1" applyFill="1" applyBorder="1" applyAlignment="1" applyProtection="1">
      <alignment vertical="center" wrapText="1"/>
      <protection locked="0"/>
    </xf>
    <xf numFmtId="0" fontId="11" fillId="3" borderId="12" xfId="0" applyFont="1" applyFill="1" applyBorder="1" applyAlignment="1" applyProtection="1">
      <alignment vertical="center" wrapText="1"/>
      <protection locked="0"/>
    </xf>
    <xf numFmtId="0" fontId="9" fillId="7" borderId="6" xfId="0" applyFont="1" applyFill="1" applyBorder="1" applyAlignment="1" applyProtection="1">
      <alignment vertical="center" wrapText="1"/>
      <protection locked="0"/>
    </xf>
    <xf numFmtId="0" fontId="9" fillId="7" borderId="12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44" fontId="11" fillId="3" borderId="0" xfId="0" applyNumberFormat="1" applyFont="1" applyFill="1" applyAlignment="1" applyProtection="1">
      <alignment horizontal="center" vertical="center" wrapText="1"/>
      <protection locked="0"/>
    </xf>
    <xf numFmtId="0" fontId="8" fillId="7" borderId="12" xfId="0" applyFont="1" applyFill="1" applyBorder="1" applyAlignment="1" applyProtection="1">
      <alignment vertical="center" wrapText="1"/>
      <protection locked="0"/>
    </xf>
    <xf numFmtId="44" fontId="6" fillId="3" borderId="0" xfId="0" applyNumberFormat="1" applyFont="1" applyFill="1" applyAlignment="1" applyProtection="1">
      <alignment horizontal="center" vertical="center"/>
      <protection locked="0"/>
    </xf>
    <xf numFmtId="0" fontId="13" fillId="3" borderId="6" xfId="0" applyFont="1" applyFill="1" applyBorder="1" applyProtection="1">
      <protection locked="0"/>
    </xf>
    <xf numFmtId="0" fontId="5" fillId="3" borderId="7" xfId="0" applyFont="1" applyFill="1" applyBorder="1" applyAlignment="1" applyProtection="1">
      <alignment wrapText="1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Protection="1">
      <protection locked="0"/>
    </xf>
    <xf numFmtId="44" fontId="2" fillId="8" borderId="7" xfId="1" applyFont="1" applyFill="1" applyBorder="1" applyAlignment="1" applyProtection="1">
      <alignment horizontal="right"/>
      <protection locked="0"/>
    </xf>
    <xf numFmtId="44" fontId="2" fillId="8" borderId="7" xfId="1" applyFont="1" applyFill="1" applyBorder="1" applyAlignment="1" applyProtection="1">
      <alignment horizontal="center" vertical="center"/>
      <protection locked="0"/>
    </xf>
    <xf numFmtId="44" fontId="2" fillId="8" borderId="7" xfId="1" applyFont="1" applyFill="1" applyBorder="1" applyAlignment="1" applyProtection="1">
      <alignment horizontal="right" vertical="center"/>
      <protection locked="0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 applyProtection="1">
      <alignment horizontal="right" vertical="center"/>
      <protection locked="0"/>
    </xf>
    <xf numFmtId="0" fontId="8" fillId="3" borderId="10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44" fontId="8" fillId="3" borderId="11" xfId="1" applyFont="1" applyFill="1" applyBorder="1" applyAlignment="1" applyProtection="1">
      <alignment horizontal="center" vertical="center" wrapText="1"/>
      <protection locked="0"/>
    </xf>
    <xf numFmtId="44" fontId="8" fillId="3" borderId="10" xfId="1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44" fontId="9" fillId="6" borderId="9" xfId="1" applyFont="1" applyFill="1" applyBorder="1" applyAlignment="1" applyProtection="1">
      <alignment horizontal="center" vertical="center" wrapText="1"/>
    </xf>
    <xf numFmtId="44" fontId="9" fillId="6" borderId="10" xfId="1" applyFont="1" applyFill="1" applyBorder="1" applyAlignment="1" applyProtection="1">
      <alignment horizontal="center" vertical="center" wrapText="1"/>
    </xf>
    <xf numFmtId="0" fontId="10" fillId="7" borderId="9" xfId="0" applyFont="1" applyFill="1" applyBorder="1" applyAlignment="1" applyProtection="1">
      <alignment horizontal="center" vertical="center" wrapText="1"/>
      <protection locked="0"/>
    </xf>
    <xf numFmtId="0" fontId="10" fillId="7" borderId="11" xfId="0" applyFont="1" applyFill="1" applyBorder="1" applyAlignment="1" applyProtection="1">
      <alignment horizontal="center" vertical="center" wrapText="1"/>
      <protection locked="0"/>
    </xf>
    <xf numFmtId="0" fontId="10" fillId="7" borderId="10" xfId="0" applyFont="1" applyFill="1" applyBorder="1" applyAlignment="1" applyProtection="1">
      <alignment horizontal="center" vertical="center" wrapText="1"/>
      <protection locked="0"/>
    </xf>
    <xf numFmtId="44" fontId="10" fillId="6" borderId="9" xfId="1" applyFont="1" applyFill="1" applyBorder="1" applyAlignment="1" applyProtection="1">
      <alignment horizontal="center" vertical="center" wrapText="1"/>
    </xf>
    <xf numFmtId="44" fontId="10" fillId="6" borderId="10" xfId="1" applyFont="1" applyFill="1" applyBorder="1" applyAlignment="1" applyProtection="1">
      <alignment horizontal="center" vertical="center" wrapText="1"/>
    </xf>
    <xf numFmtId="44" fontId="9" fillId="6" borderId="6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44" fontId="9" fillId="6" borderId="9" xfId="0" applyNumberFormat="1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44" fontId="11" fillId="3" borderId="11" xfId="0" applyNumberFormat="1" applyFont="1" applyFill="1" applyBorder="1" applyAlignment="1">
      <alignment horizontal="center" vertical="center" wrapText="1"/>
    </xf>
    <xf numFmtId="44" fontId="11" fillId="3" borderId="10" xfId="0" applyNumberFormat="1" applyFont="1" applyFill="1" applyBorder="1" applyAlignment="1">
      <alignment horizontal="center" vertical="center" wrapText="1"/>
    </xf>
    <xf numFmtId="44" fontId="9" fillId="7" borderId="9" xfId="1" applyFont="1" applyFill="1" applyBorder="1" applyAlignment="1" applyProtection="1">
      <alignment horizontal="center" vertical="center" wrapText="1"/>
      <protection locked="0"/>
    </xf>
    <xf numFmtId="44" fontId="9" fillId="7" borderId="10" xfId="1" applyFont="1" applyFill="1" applyBorder="1" applyAlignment="1" applyProtection="1">
      <alignment horizontal="center" vertical="center" wrapText="1"/>
      <protection locked="0"/>
    </xf>
    <xf numFmtId="44" fontId="10" fillId="7" borderId="9" xfId="1" applyFont="1" applyFill="1" applyBorder="1" applyAlignment="1" applyProtection="1">
      <alignment horizontal="center" vertical="center" wrapText="1"/>
      <protection locked="0"/>
    </xf>
    <xf numFmtId="44" fontId="10" fillId="7" borderId="10" xfId="1" applyFont="1" applyFill="1" applyBorder="1" applyAlignment="1" applyProtection="1">
      <alignment horizontal="center" vertical="center" wrapText="1"/>
      <protection locked="0"/>
    </xf>
    <xf numFmtId="44" fontId="9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0" xfId="0" applyFont="1" applyFill="1" applyBorder="1" applyAlignment="1" applyProtection="1">
      <alignment horizontal="center" vertical="center" wrapText="1"/>
      <protection locked="0"/>
    </xf>
    <xf numFmtId="44" fontId="9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8" xfId="0" applyFont="1" applyFill="1" applyBorder="1" applyAlignment="1" applyProtection="1">
      <alignment horizontal="center" vertical="center" wrapText="1"/>
      <protection locked="0"/>
    </xf>
    <xf numFmtId="44" fontId="9" fillId="7" borderId="10" xfId="0" applyNumberFormat="1" applyFont="1" applyFill="1" applyBorder="1" applyAlignment="1" applyProtection="1">
      <alignment horizontal="center" vertical="center" wrapText="1"/>
      <protection locked="0"/>
    </xf>
    <xf numFmtId="44" fontId="11" fillId="3" borderId="9" xfId="0" applyNumberFormat="1" applyFont="1" applyFill="1" applyBorder="1" applyAlignment="1" applyProtection="1">
      <alignment horizontal="center" vertical="center" wrapText="1"/>
      <protection locked="0"/>
    </xf>
    <xf numFmtId="44" fontId="11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wrapText="1"/>
      <protection locked="0"/>
    </xf>
    <xf numFmtId="0" fontId="7" fillId="4" borderId="11" xfId="0" applyFont="1" applyFill="1" applyBorder="1" applyAlignment="1" applyProtection="1">
      <alignment horizontal="center" wrapText="1"/>
      <protection locked="0"/>
    </xf>
    <xf numFmtId="0" fontId="7" fillId="4" borderId="10" xfId="0" applyFont="1" applyFill="1" applyBorder="1" applyAlignment="1" applyProtection="1">
      <alignment horizontal="center" wrapText="1"/>
      <protection locked="0"/>
    </xf>
    <xf numFmtId="44" fontId="12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  <protection locked="0"/>
    </xf>
    <xf numFmtId="44" fontId="12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12" fillId="7" borderId="10" xfId="0" applyFont="1" applyFill="1" applyBorder="1" applyAlignment="1" applyProtection="1">
      <alignment horizontal="center" vertical="center" wrapText="1"/>
      <protection locked="0"/>
    </xf>
    <xf numFmtId="44" fontId="8" fillId="7" borderId="11" xfId="0" applyNumberFormat="1" applyFont="1" applyFill="1" applyBorder="1" applyAlignment="1" applyProtection="1">
      <alignment horizontal="center" vertical="center"/>
      <protection locked="0"/>
    </xf>
    <xf numFmtId="44" fontId="8" fillId="7" borderId="10" xfId="0" applyNumberFormat="1" applyFont="1" applyFill="1" applyBorder="1" applyAlignment="1" applyProtection="1">
      <alignment horizontal="center" vertical="center"/>
      <protection locked="0"/>
    </xf>
    <xf numFmtId="44" fontId="9" fillId="7" borderId="11" xfId="1" applyFont="1" applyFill="1" applyBorder="1" applyAlignment="1" applyProtection="1">
      <alignment horizontal="center" vertical="center"/>
      <protection locked="0"/>
    </xf>
    <xf numFmtId="44" fontId="9" fillId="7" borderId="10" xfId="1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2A91"/>
      <color rgb="FFFFA124"/>
      <color rgb="FFEBAA35"/>
      <color rgb="FFF7F0D5"/>
      <color rgb="FFF5E6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go.gov.sg/efr-faqs-2026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hyperlink" Target="https://www.toteboard.gov.sg/grants/enhanced-fundraising/" TargetMode="External"/><Relationship Id="rId5" Type="http://schemas.openxmlformats.org/officeDocument/2006/relationships/hyperlink" Target="mailto:grants@toteboard.gov.sg" TargetMode="Externa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13818</xdr:colOff>
      <xdr:row>27</xdr:row>
      <xdr:rowOff>164066</xdr:rowOff>
    </xdr:from>
    <xdr:to>
      <xdr:col>14</xdr:col>
      <xdr:colOff>65942</xdr:colOff>
      <xdr:row>53</xdr:row>
      <xdr:rowOff>160459</xdr:rowOff>
    </xdr:to>
    <xdr:sp macro="" textlink="">
      <xdr:nvSpPr>
        <xdr:cNvPr id="171" name="TextBox 17">
          <a:extLst>
            <a:ext uri="{FF2B5EF4-FFF2-40B4-BE49-F238E27FC236}">
              <a16:creationId xmlns:a16="http://schemas.microsoft.com/office/drawing/2014/main" id="{1AAB65CE-67A6-4AF5-B61D-2928A7A00863}"/>
            </a:ext>
          </a:extLst>
        </xdr:cNvPr>
        <xdr:cNvSpPr txBox="1"/>
      </xdr:nvSpPr>
      <xdr:spPr>
        <a:xfrm>
          <a:off x="211645" y="6230758"/>
          <a:ext cx="2623874" cy="5975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457200" rtl="0" eaLnBrk="1" latinLnBrk="0" hangingPunct="1"/>
          <a:r>
            <a:rPr lang="en-SG" sz="1800" b="1" i="0" kern="120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rPr>
            <a:t>Areas to Note</a:t>
          </a:r>
        </a:p>
        <a:p>
          <a:pPr marL="0" indent="0" algn="l" defTabSz="457200" rtl="0" eaLnBrk="1" latinLnBrk="0" hangingPunct="1"/>
          <a:endParaRPr lang="en-SG" sz="1050" b="1" i="0" kern="1200">
            <a:solidFill>
              <a:schemeClr val="accent6"/>
            </a:solidFill>
            <a:latin typeface="Manrope"/>
            <a:ea typeface="+mn-ea"/>
            <a:cs typeface="Arial" panose="020B0604020202020204" pitchFamily="34" charset="0"/>
          </a:endParaRPr>
        </a:p>
        <a:p>
          <a:pPr marL="228600" marR="0" lvl="0" indent="-228600" algn="l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SG" sz="1050" b="1" i="0" kern="120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The calculator is only applicable to EFR projects with </a:t>
          </a:r>
          <a:r>
            <a:rPr lang="en-SG" sz="1050" b="1" i="0" strike="noStrike" kern="1200" baseline="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project</a:t>
          </a:r>
          <a:r>
            <a:rPr lang="en-SG" sz="1050" b="1" i="0" kern="120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 start date </a:t>
          </a:r>
          <a:r>
            <a:rPr lang="en-SG" sz="1050" b="1" i="0" strike="noStrike" kern="1200" baseline="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between </a:t>
          </a:r>
          <a:r>
            <a:rPr lang="en-SG" sz="1050" b="1" i="0" kern="120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1 Apr 2026 and 31 Mar 2027 (or FY2026), both dates inclusive. </a:t>
          </a:r>
          <a:endParaRPr lang="en-SG" sz="1050" b="1" i="0" strike="sngStrike" kern="1200" baseline="0">
            <a:solidFill>
              <a:sysClr val="windowText" lastClr="000000"/>
            </a:solidFill>
            <a:latin typeface="Manrope"/>
            <a:ea typeface="+mn-ea"/>
            <a:cs typeface="Arial" panose="020B0604020202020204" pitchFamily="34" charset="0"/>
          </a:endParaRPr>
        </a:p>
        <a:p>
          <a:pPr marL="228600" marR="0" lvl="0" indent="-228600" algn="l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endParaRPr lang="en-SG" sz="1050" b="1" i="0" kern="1200">
            <a:solidFill>
              <a:sysClr val="windowText" lastClr="000000"/>
            </a:solidFill>
            <a:latin typeface="Manrope"/>
            <a:ea typeface="+mn-ea"/>
            <a:cs typeface="Arial" panose="020B0604020202020204" pitchFamily="34" charset="0"/>
          </a:endParaRPr>
        </a:p>
        <a:p>
          <a:pPr marL="228600" marR="0" lvl="0" indent="-228600" algn="l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SG" sz="1050" b="1" i="0" kern="120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Calculations are estimates derived from user-provided inputs. The calculator</a:t>
          </a:r>
          <a:r>
            <a:rPr lang="en-SG" sz="1050" b="1" i="0" kern="1200" baseline="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 </a:t>
          </a:r>
          <a:r>
            <a:rPr lang="en-SG" sz="1050" b="1" i="0" kern="120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does not verify that a project meets </a:t>
          </a:r>
          <a:r>
            <a:rPr lang="en-SG" sz="1050" b="1" i="0" kern="1200" baseline="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eligibility criteria and claims requirements, or</a:t>
          </a:r>
          <a:r>
            <a:rPr lang="en-SG" sz="1050" b="1" i="0" strike="noStrike" kern="1200" baseline="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 complies with EFR's terms and conditions</a:t>
          </a:r>
          <a:r>
            <a:rPr lang="en-SG" sz="1050" b="1" i="0" kern="120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, such as: the </a:t>
          </a:r>
          <a:r>
            <a:rPr lang="en-SG" sz="1050" b="1" i="0" kern="1200" baseline="0">
              <a:solidFill>
                <a:sysClr val="windowText" lastClr="000000"/>
              </a:solidFill>
              <a:effectLst/>
              <a:latin typeface="Manrope"/>
              <a:ea typeface="+mn-ea"/>
              <a:cs typeface="+mn-cs"/>
            </a:rPr>
            <a:t>total expenditure for the fundraising project should be no more than 35% of the total funds raised, the </a:t>
          </a:r>
          <a:r>
            <a:rPr lang="en-SG" sz="1050" b="1" i="0" kern="1200">
              <a:solidFill>
                <a:sysClr val="windowText" lastClr="000000"/>
              </a:solidFill>
              <a:effectLst/>
              <a:latin typeface="Manrope"/>
              <a:ea typeface="+mn-ea"/>
              <a:cs typeface="+mn-cs"/>
            </a:rPr>
            <a:t>requirement that donations be credited to the charity’s bank account within the approved project period, and the $5,000 cap per Covered Donor per project per financial year. </a:t>
          </a:r>
          <a:r>
            <a:rPr lang="en-SG" sz="1050" b="1" i="0" kern="120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For more information</a:t>
          </a:r>
          <a:r>
            <a:rPr lang="en-SG" sz="1050" b="1" i="0" strike="sngStrike" kern="1200" baseline="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,</a:t>
          </a:r>
          <a:r>
            <a:rPr lang="en-SG" sz="1050" b="1" i="0" kern="120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 please refer to the </a:t>
          </a:r>
          <a:r>
            <a:rPr lang="en-SG" sz="1050" b="1" i="0" kern="120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rPr>
            <a:t>Frequently Asked Questions (FAQ)</a:t>
          </a:r>
          <a:r>
            <a:rPr lang="en-SG" sz="1050" b="1" i="0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rPr>
            <a:t> </a:t>
          </a:r>
          <a:r>
            <a:rPr lang="en-SG" sz="1050" b="1" i="0" kern="120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document</a:t>
          </a:r>
          <a:r>
            <a:rPr lang="en-SG" sz="700" b="1" kern="1200">
              <a:solidFill>
                <a:srgbClr val="002A91"/>
              </a:solidFill>
              <a:latin typeface="Manrope"/>
              <a:ea typeface="+mn-ea"/>
              <a:cs typeface="+mn-cs"/>
            </a:rPr>
            <a:t>.</a:t>
          </a:r>
        </a:p>
        <a:p>
          <a:pPr marL="228600" indent="-228600" algn="l" defTabSz="457200" rtl="0" eaLnBrk="1" latinLnBrk="0" hangingPunct="1">
            <a:buFont typeface="+mj-lt"/>
            <a:buAutoNum type="arabicPeriod"/>
          </a:pPr>
          <a:endParaRPr lang="en-SG" sz="700" b="1" kern="1200">
            <a:solidFill>
              <a:srgbClr val="002A91"/>
            </a:solidFill>
            <a:latin typeface="Manrope"/>
            <a:ea typeface="+mn-ea"/>
            <a:cs typeface="+mn-cs"/>
          </a:endParaRPr>
        </a:p>
        <a:p>
          <a:pPr marL="228600" indent="-228600" algn="l" defTabSz="457200" rtl="0" eaLnBrk="1" latinLnBrk="0" hangingPunct="1">
            <a:buFont typeface="+mj-lt"/>
            <a:buAutoNum type="arabicPeriod"/>
          </a:pPr>
          <a:r>
            <a:rPr lang="en-SG" sz="1050" b="1" i="0" kern="1200">
              <a:solidFill>
                <a:sysClr val="windowText" lastClr="000000"/>
              </a:solidFill>
              <a:latin typeface="Manrope"/>
              <a:ea typeface="+mn-ea"/>
              <a:cs typeface="Arial" panose="020B0604020202020204" pitchFamily="34" charset="0"/>
            </a:rPr>
            <a:t>All calculations are rounded off to the nearest two decimal places.</a:t>
          </a:r>
        </a:p>
        <a:p>
          <a:pPr algn="l"/>
          <a:endParaRPr lang="en-SG" sz="1050" b="1" i="1" kern="1200">
            <a:solidFill>
              <a:srgbClr val="002A91"/>
            </a:solidFill>
            <a:latin typeface="Manrope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18270</xdr:colOff>
      <xdr:row>42</xdr:row>
      <xdr:rowOff>173748</xdr:rowOff>
    </xdr:from>
    <xdr:to>
      <xdr:col>15</xdr:col>
      <xdr:colOff>178019</xdr:colOff>
      <xdr:row>82</xdr:row>
      <xdr:rowOff>14485</xdr:rowOff>
    </xdr:to>
    <xdr:grpSp>
      <xdr:nvGrpSpPr>
        <xdr:cNvPr id="186" name="Group 185">
          <a:extLst>
            <a:ext uri="{FF2B5EF4-FFF2-40B4-BE49-F238E27FC236}">
              <a16:creationId xmlns:a16="http://schemas.microsoft.com/office/drawing/2014/main" id="{7CB6FF2A-A489-D0CD-BB66-91DD686F2BF6}"/>
            </a:ext>
          </a:extLst>
        </xdr:cNvPr>
        <xdr:cNvGrpSpPr/>
      </xdr:nvGrpSpPr>
      <xdr:grpSpPr>
        <a:xfrm>
          <a:off x="222377" y="9589891"/>
          <a:ext cx="3017249" cy="8889487"/>
          <a:chOff x="232448" y="8229474"/>
          <a:chExt cx="2932025" cy="7779265"/>
        </a:xfrm>
      </xdr:grpSpPr>
      <xdr:sp macro="" textlink="">
        <xdr:nvSpPr>
          <xdr:cNvPr id="167" name="TextBox 17">
            <a:extLst>
              <a:ext uri="{FF2B5EF4-FFF2-40B4-BE49-F238E27FC236}">
                <a16:creationId xmlns:a16="http://schemas.microsoft.com/office/drawing/2014/main" id="{73DD2F92-56DB-33C1-074A-86B540C3C042}"/>
              </a:ext>
            </a:extLst>
          </xdr:cNvPr>
          <xdr:cNvSpPr txBox="1"/>
        </xdr:nvSpPr>
        <xdr:spPr>
          <a:xfrm>
            <a:off x="232448" y="10698840"/>
            <a:ext cx="2529262" cy="53098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l" defTabSz="457200" rtl="0" eaLnBrk="1" latinLnBrk="0" hangingPunct="1"/>
            <a:r>
              <a:rPr lang="en-SG" sz="1800" b="1" i="0" kern="120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t>Instructions for Use</a:t>
            </a:r>
          </a:p>
          <a:p>
            <a:pPr algn="l"/>
            <a:endParaRPr lang="en-SG" sz="1050" b="1" i="0" kern="1200">
              <a:solidFill>
                <a:schemeClr val="tx1">
                  <a:lumMod val="85000"/>
                  <a:lumOff val="15000"/>
                </a:schemeClr>
              </a:solidFill>
              <a:latin typeface="Manrope"/>
              <a:ea typeface="+mn-ea"/>
              <a:cs typeface="Arial" panose="020B0604020202020204" pitchFamily="34" charset="0"/>
            </a:endParaRPr>
          </a:p>
          <a:p>
            <a:pPr marL="228600" indent="-228600" algn="l">
              <a:buFont typeface="+mj-lt"/>
              <a:buAutoNum type="arabicPeriod"/>
            </a:pP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For the EFR Calculator</a:t>
            </a:r>
            <a:r>
              <a:rPr lang="en-SG" sz="1050" b="1" i="0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 shown on the left, o</a:t>
            </a: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nly five green-highlighted cells are editable, each representing a prospective EFR project for which you may submit a claim for. </a:t>
            </a:r>
          </a:p>
          <a:p>
            <a:pPr marL="228600" indent="-228600" algn="l">
              <a:buFont typeface="+mj-lt"/>
              <a:buAutoNum type="arabicPeriod"/>
            </a:pPr>
            <a:endParaRPr lang="en-SG" sz="1050" b="1" i="0" kern="1200">
              <a:solidFill>
                <a:schemeClr val="tx1">
                  <a:lumMod val="85000"/>
                  <a:lumOff val="15000"/>
                </a:schemeClr>
              </a:solidFill>
              <a:latin typeface="Manrope"/>
              <a:ea typeface="+mn-ea"/>
              <a:cs typeface="Arial" panose="020B0604020202020204" pitchFamily="34" charset="0"/>
            </a:endParaRPr>
          </a:p>
          <a:p>
            <a:pPr marL="228600" indent="-228600" algn="l">
              <a:buFont typeface="+mj-lt"/>
              <a:buAutoNum type="arabicPeriod"/>
            </a:pP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Enter the estimated amount you intend to claim for each project in the respective green cell.</a:t>
            </a:r>
          </a:p>
          <a:p>
            <a:pPr marL="228600" indent="-228600" algn="l">
              <a:buFont typeface="+mj-lt"/>
              <a:buAutoNum type="arabicPeriod"/>
            </a:pPr>
            <a:endParaRPr lang="en-SG" sz="1050" b="1" i="0" kern="1200">
              <a:solidFill>
                <a:schemeClr val="tx1">
                  <a:lumMod val="85000"/>
                  <a:lumOff val="15000"/>
                </a:schemeClr>
              </a:solidFill>
              <a:latin typeface="Manrope"/>
              <a:ea typeface="+mn-ea"/>
              <a:cs typeface="Arial" panose="020B0604020202020204" pitchFamily="34" charset="0"/>
            </a:endParaRPr>
          </a:p>
          <a:p>
            <a:pPr marL="228600" indent="-228600" algn="l">
              <a:buFont typeface="+mj-lt"/>
              <a:buAutoNum type="arabicPeriod"/>
            </a:pP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You may leave any unused green cells blank if you do not intend to claim for all five projects.</a:t>
            </a:r>
            <a:r>
              <a:rPr lang="en-SG" sz="1050" b="1" i="0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 </a:t>
            </a: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For example, if you have three</a:t>
            </a:r>
            <a:r>
              <a:rPr lang="en-SG" sz="1050" b="1" i="0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 </a:t>
            </a: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projects to claim for, fill in the three green cells for Projects</a:t>
            </a:r>
            <a:r>
              <a:rPr lang="en-SG" sz="1050" b="1" i="0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 1, 2 and 3 </a:t>
            </a: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with the</a:t>
            </a:r>
            <a:r>
              <a:rPr lang="en-SG" sz="1050" b="1" i="0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 </a:t>
            </a: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estimated amounts</a:t>
            </a:r>
            <a:r>
              <a:rPr lang="en-SG" sz="1050" b="1" i="0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 - </a:t>
            </a: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each one corresponding to a unique EFR project.</a:t>
            </a:r>
          </a:p>
          <a:p>
            <a:pPr marL="228600" indent="-228600" algn="l">
              <a:buFont typeface="+mj-lt"/>
              <a:buAutoNum type="arabicPeriod"/>
            </a:pPr>
            <a:endParaRPr lang="en-SG" sz="1050" b="1" i="0" kern="1200">
              <a:solidFill>
                <a:schemeClr val="tx1">
                  <a:lumMod val="85000"/>
                  <a:lumOff val="15000"/>
                </a:schemeClr>
              </a:solidFill>
              <a:latin typeface="Manrope"/>
              <a:ea typeface="+mn-ea"/>
              <a:cs typeface="Arial" panose="020B0604020202020204" pitchFamily="34" charset="0"/>
            </a:endParaRPr>
          </a:p>
          <a:p>
            <a:pPr marL="228600" indent="-228600" algn="l">
              <a:buFont typeface="+mj-lt"/>
              <a:buAutoNum type="arabicPeriod"/>
            </a:pP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Do not attempt to modify any locked cells, as they are protected to</a:t>
            </a:r>
            <a:r>
              <a:rPr lang="en-SG" sz="1050" b="1" i="0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 </a:t>
            </a: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maintain the integrity of the sheet.</a:t>
            </a:r>
          </a:p>
          <a:p>
            <a:pPr marL="228600" indent="-228600" algn="l">
              <a:buFont typeface="+mj-lt"/>
              <a:buAutoNum type="arabicPeriod"/>
            </a:pPr>
            <a:endParaRPr lang="en-SG" sz="1050" b="1" i="0" kern="1200">
              <a:solidFill>
                <a:schemeClr val="tx1">
                  <a:lumMod val="85000"/>
                  <a:lumOff val="15000"/>
                </a:schemeClr>
              </a:solidFill>
              <a:latin typeface="Manrope"/>
              <a:ea typeface="+mn-ea"/>
              <a:cs typeface="Arial" panose="020B0604020202020204" pitchFamily="34" charset="0"/>
            </a:endParaRPr>
          </a:p>
          <a:p>
            <a:pPr marL="228600" indent="-228600" algn="l">
              <a:buFont typeface="+mj-lt"/>
              <a:buAutoNum type="arabicPeriod"/>
            </a:pP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If you encounter issues or need clarification on the</a:t>
            </a:r>
            <a:r>
              <a:rPr lang="en-SG" sz="1050" b="1" i="0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 calculator</a:t>
            </a: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,</a:t>
            </a:r>
            <a:r>
              <a:rPr lang="en-SG" sz="1050" b="1" i="0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 </a:t>
            </a:r>
            <a:r>
              <a:rPr lang="en-SG" sz="1050" b="1" i="0" kern="1200">
                <a:solidFill>
                  <a:schemeClr val="tx1">
                    <a:lumMod val="85000"/>
                    <a:lumOff val="15000"/>
                  </a:schemeClr>
                </a:solidFill>
                <a:latin typeface="Manrope"/>
                <a:ea typeface="+mn-ea"/>
                <a:cs typeface="Arial" panose="020B0604020202020204" pitchFamily="34" charset="0"/>
              </a:rPr>
              <a:t>please contact us at </a:t>
            </a:r>
            <a:r>
              <a:rPr lang="en-SG" sz="1050" b="1" i="1" kern="120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t>grants@toteboard.gov.sg</a:t>
            </a:r>
          </a:p>
        </xdr:txBody>
      </xdr:sp>
      <xdr:sp macro="" textlink="">
        <xdr:nvSpPr>
          <xdr:cNvPr id="166" name="Rectangle 165">
            <a:extLst>
              <a:ext uri="{FF2B5EF4-FFF2-40B4-BE49-F238E27FC236}">
                <a16:creationId xmlns:a16="http://schemas.microsoft.com/office/drawing/2014/main" id="{CF529FC8-5F31-8174-BD9E-1BC059233D58}"/>
              </a:ext>
            </a:extLst>
          </xdr:cNvPr>
          <xdr:cNvSpPr/>
        </xdr:nvSpPr>
        <xdr:spPr>
          <a:xfrm>
            <a:off x="2166600" y="8229474"/>
            <a:ext cx="997873" cy="17912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SG" sz="700">
              <a:latin typeface="Manrope"/>
            </a:endParaRPr>
          </a:p>
        </xdr:txBody>
      </xdr:sp>
    </xdr:grpSp>
    <xdr:clientData/>
  </xdr:twoCellAnchor>
  <xdr:twoCellAnchor editAs="oneCell">
    <xdr:from>
      <xdr:col>1</xdr:col>
      <xdr:colOff>26473</xdr:colOff>
      <xdr:row>11</xdr:row>
      <xdr:rowOff>24680</xdr:rowOff>
    </xdr:from>
    <xdr:to>
      <xdr:col>13</xdr:col>
      <xdr:colOff>180975</xdr:colOff>
      <xdr:row>22</xdr:row>
      <xdr:rowOff>9616</xdr:rowOff>
    </xdr:to>
    <xdr:sp macro="" textlink="">
      <xdr:nvSpPr>
        <xdr:cNvPr id="170" name="TextBox 17">
          <a:extLst>
            <a:ext uri="{FF2B5EF4-FFF2-40B4-BE49-F238E27FC236}">
              <a16:creationId xmlns:a16="http://schemas.microsoft.com/office/drawing/2014/main" id="{77461D6F-1F13-4930-BE6F-B8CFB9BBEF97}"/>
            </a:ext>
          </a:extLst>
        </xdr:cNvPr>
        <xdr:cNvSpPr txBox="1"/>
      </xdr:nvSpPr>
      <xdr:spPr>
        <a:xfrm>
          <a:off x="226498" y="2434505"/>
          <a:ext cx="2554802" cy="23947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SG" sz="1800" b="1" i="0">
              <a:solidFill>
                <a:srgbClr val="002A91"/>
              </a:solidFill>
              <a:latin typeface="Manrope"/>
              <a:cs typeface="Arial" panose="020B0604020202020204" pitchFamily="34" charset="0"/>
            </a:rPr>
            <a:t>Disclaimer </a:t>
          </a:r>
        </a:p>
        <a:p>
          <a:pPr algn="l"/>
          <a:endParaRPr lang="en-SG" sz="1050" b="1" i="0">
            <a:solidFill>
              <a:srgbClr val="002A91"/>
            </a:solidFill>
            <a:latin typeface="Manrope"/>
            <a:cs typeface="Arial" panose="020B0604020202020204" pitchFamily="34" charset="0"/>
          </a:endParaRPr>
        </a:p>
        <a:p>
          <a:pPr algn="l"/>
          <a:r>
            <a:rPr lang="en-SG" sz="1050" b="1" i="0">
              <a:solidFill>
                <a:schemeClr val="tx1">
                  <a:lumMod val="85000"/>
                  <a:lumOff val="15000"/>
                </a:schemeClr>
              </a:solidFill>
              <a:latin typeface="Manrope"/>
              <a:cs typeface="Arial" panose="020B0604020202020204" pitchFamily="34" charset="0"/>
            </a:rPr>
            <a:t>This calculator is in BETA and ONLY provides estimates. This calculator does not constitute an Enhanced Fundraising (EFR) application - all applications must be made through OurSG Grants portal. Please refer to</a:t>
          </a:r>
          <a:r>
            <a:rPr lang="en-SG" sz="1050" b="1" i="0" baseline="0">
              <a:solidFill>
                <a:schemeClr val="tx1">
                  <a:lumMod val="85000"/>
                  <a:lumOff val="15000"/>
                </a:schemeClr>
              </a:solidFill>
              <a:latin typeface="Manrope"/>
              <a:cs typeface="Arial" panose="020B0604020202020204" pitchFamily="34" charset="0"/>
            </a:rPr>
            <a:t> </a:t>
          </a:r>
          <a:r>
            <a:rPr lang="en-SG" sz="1050" b="1" i="1" kern="1200">
              <a:solidFill>
                <a:srgbClr val="002A91"/>
              </a:solidFill>
              <a:effectLst/>
              <a:latin typeface="Manrope"/>
              <a:ea typeface="+mn-ea"/>
              <a:cs typeface="+mn-cs"/>
            </a:rPr>
            <a:t>https://www.toteboard.gov.sg/grants/enhanced-fundraising/ </a:t>
          </a:r>
          <a:r>
            <a:rPr lang="en-SG" sz="1050" b="1" i="0">
              <a:solidFill>
                <a:schemeClr val="tx1">
                  <a:lumMod val="85000"/>
                  <a:lumOff val="15000"/>
                </a:schemeClr>
              </a:solidFill>
              <a:latin typeface="Manrope"/>
              <a:cs typeface="Arial" panose="020B0604020202020204" pitchFamily="34" charset="0"/>
            </a:rPr>
            <a:t>for the latest EFR funding framework.</a:t>
          </a:r>
        </a:p>
        <a:p>
          <a:pPr algn="l"/>
          <a:endParaRPr lang="en-SG" sz="1050" b="1" i="0">
            <a:solidFill>
              <a:schemeClr val="tx1">
                <a:lumMod val="85000"/>
                <a:lumOff val="15000"/>
              </a:schemeClr>
            </a:solidFill>
            <a:latin typeface="Manrope"/>
            <a:cs typeface="Arial" panose="020B0604020202020204" pitchFamily="34" charset="0"/>
          </a:endParaRPr>
        </a:p>
        <a:p>
          <a:pPr algn="l"/>
          <a:r>
            <a:rPr lang="en-SG" sz="1050" b="1" i="0">
              <a:solidFill>
                <a:schemeClr val="tx1">
                  <a:lumMod val="85000"/>
                  <a:lumOff val="15000"/>
                </a:schemeClr>
              </a:solidFill>
              <a:latin typeface="Manrope"/>
              <a:cs typeface="Arial" panose="020B0604020202020204" pitchFamily="34" charset="0"/>
            </a:rPr>
            <a:t>Tote Board does not guarantee the accuracy, completeness, or reliability of this calculation tool or</a:t>
          </a:r>
          <a:r>
            <a:rPr lang="en-SG" sz="1050" b="1" i="0" baseline="0">
              <a:solidFill>
                <a:schemeClr val="tx1">
                  <a:lumMod val="85000"/>
                  <a:lumOff val="15000"/>
                </a:schemeClr>
              </a:solidFill>
              <a:latin typeface="Manrope"/>
              <a:cs typeface="Arial" panose="020B0604020202020204" pitchFamily="34" charset="0"/>
            </a:rPr>
            <a:t> its results</a:t>
          </a:r>
          <a:r>
            <a:rPr lang="en-SG" sz="1050" b="1" i="0" baseline="0">
              <a:solidFill>
                <a:sysClr val="windowText" lastClr="000000"/>
              </a:solidFill>
              <a:latin typeface="Manrope"/>
              <a:cs typeface="Arial" panose="020B0604020202020204" pitchFamily="34" charset="0"/>
            </a:rPr>
            <a:t>, and n</a:t>
          </a:r>
          <a:r>
            <a:rPr lang="en-SG" sz="1050" b="1" i="0">
              <a:solidFill>
                <a:sysClr val="windowText" lastClr="000000"/>
              </a:solidFill>
              <a:latin typeface="Manrope"/>
              <a:cs typeface="Arial" panose="020B0604020202020204" pitchFamily="34" charset="0"/>
            </a:rPr>
            <a:t>either </a:t>
          </a:r>
          <a:r>
            <a:rPr lang="en-SG" sz="1050" b="1" i="0">
              <a:solidFill>
                <a:schemeClr val="tx1">
                  <a:lumMod val="85000"/>
                  <a:lumOff val="15000"/>
                </a:schemeClr>
              </a:solidFill>
              <a:latin typeface="Manrope"/>
              <a:cs typeface="Arial" panose="020B0604020202020204" pitchFamily="34" charset="0"/>
            </a:rPr>
            <a:t>Tote Board nor their officers shall be liable for any decisions made or actions taken based on information </a:t>
          </a:r>
          <a:r>
            <a:rPr lang="en-SG" sz="1050" b="1" i="0" kern="1200" baseline="0">
              <a:solidFill>
                <a:schemeClr val="tx1">
                  <a:lumMod val="85000"/>
                  <a:lumOff val="15000"/>
                </a:schemeClr>
              </a:solidFill>
              <a:latin typeface="Manrope"/>
              <a:ea typeface="+mn-ea"/>
              <a:cs typeface="Arial" panose="020B0604020202020204" pitchFamily="34" charset="0"/>
            </a:rPr>
            <a:t>from this calculator. </a:t>
          </a:r>
        </a:p>
      </xdr:txBody>
    </xdr:sp>
    <xdr:clientData/>
  </xdr:twoCellAnchor>
  <xdr:twoCellAnchor editAs="oneCell">
    <xdr:from>
      <xdr:col>17</xdr:col>
      <xdr:colOff>8303</xdr:colOff>
      <xdr:row>1</xdr:row>
      <xdr:rowOff>0</xdr:rowOff>
    </xdr:from>
    <xdr:to>
      <xdr:col>62</xdr:col>
      <xdr:colOff>186646</xdr:colOff>
      <xdr:row>8</xdr:row>
      <xdr:rowOff>163657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EEBE7123-4128-457E-B86F-1C051106D9C8}"/>
            </a:ext>
          </a:extLst>
        </xdr:cNvPr>
        <xdr:cNvSpPr/>
      </xdr:nvSpPr>
      <xdr:spPr>
        <a:xfrm>
          <a:off x="408353" y="190500"/>
          <a:ext cx="9179467" cy="1697182"/>
        </a:xfrm>
        <a:prstGeom prst="roundRect">
          <a:avLst>
            <a:gd name="adj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indent="0" algn="l" defTabSz="4572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SG" sz="1100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61</xdr:col>
      <xdr:colOff>85999</xdr:colOff>
      <xdr:row>18</xdr:row>
      <xdr:rowOff>156882</xdr:rowOff>
    </xdr:from>
    <xdr:to>
      <xdr:col>63</xdr:col>
      <xdr:colOff>9524</xdr:colOff>
      <xdr:row>99</xdr:row>
      <xdr:rowOff>10886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3979BA4C-E9C9-4EBE-9454-0726D1828373}"/>
            </a:ext>
          </a:extLst>
        </xdr:cNvPr>
        <xdr:cNvSpPr/>
      </xdr:nvSpPr>
      <xdr:spPr>
        <a:xfrm>
          <a:off x="9287149" y="3585882"/>
          <a:ext cx="323575" cy="17951504"/>
        </a:xfrm>
        <a:prstGeom prst="roundRect">
          <a:avLst>
            <a:gd name="adj" fmla="val 5606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11160</xdr:colOff>
      <xdr:row>18</xdr:row>
      <xdr:rowOff>163287</xdr:rowOff>
    </xdr:from>
    <xdr:to>
      <xdr:col>24</xdr:col>
      <xdr:colOff>31572</xdr:colOff>
      <xdr:row>99</xdr:row>
      <xdr:rowOff>10886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85BF5F14-15B5-4933-A70F-7EE1EC8CC387}"/>
            </a:ext>
          </a:extLst>
        </xdr:cNvPr>
        <xdr:cNvSpPr/>
      </xdr:nvSpPr>
      <xdr:spPr>
        <a:xfrm>
          <a:off x="411210" y="3592287"/>
          <a:ext cx="1420586" cy="17945099"/>
        </a:xfrm>
        <a:prstGeom prst="roundRect">
          <a:avLst>
            <a:gd name="adj" fmla="val 1970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 sz="1800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60</xdr:col>
      <xdr:colOff>39580</xdr:colOff>
      <xdr:row>20</xdr:row>
      <xdr:rowOff>135721</xdr:rowOff>
    </xdr:from>
    <xdr:to>
      <xdr:col>63</xdr:col>
      <xdr:colOff>4762</xdr:colOff>
      <xdr:row>27</xdr:row>
      <xdr:rowOff>26889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F9C1D095-28F5-4932-A499-EDED3D6309BD}"/>
            </a:ext>
          </a:extLst>
        </xdr:cNvPr>
        <xdr:cNvSpPr/>
      </xdr:nvSpPr>
      <xdr:spPr>
        <a:xfrm>
          <a:off x="9040705" y="3945721"/>
          <a:ext cx="565258" cy="1510418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29307</xdr:colOff>
      <xdr:row>20</xdr:row>
      <xdr:rowOff>168025</xdr:rowOff>
    </xdr:from>
    <xdr:to>
      <xdr:col>19</xdr:col>
      <xdr:colOff>170113</xdr:colOff>
      <xdr:row>27</xdr:row>
      <xdr:rowOff>26889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A11E917B-38F4-40E8-B713-FE3299590D27}"/>
            </a:ext>
          </a:extLst>
        </xdr:cNvPr>
        <xdr:cNvSpPr/>
      </xdr:nvSpPr>
      <xdr:spPr>
        <a:xfrm>
          <a:off x="429357" y="3978025"/>
          <a:ext cx="540855" cy="1478114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8302</xdr:colOff>
      <xdr:row>8</xdr:row>
      <xdr:rowOff>43962</xdr:rowOff>
    </xdr:from>
    <xdr:to>
      <xdr:col>63</xdr:col>
      <xdr:colOff>4763</xdr:colOff>
      <xdr:row>20</xdr:row>
      <xdr:rowOff>103414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8C68333F-35C1-46F0-B677-4FC0B83D0EF1}"/>
            </a:ext>
          </a:extLst>
        </xdr:cNvPr>
        <xdr:cNvSpPr/>
      </xdr:nvSpPr>
      <xdr:spPr>
        <a:xfrm>
          <a:off x="3431859" y="1785676"/>
          <a:ext cx="9260204" cy="2672024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11907</xdr:colOff>
      <xdr:row>87</xdr:row>
      <xdr:rowOff>104397</xdr:rowOff>
    </xdr:from>
    <xdr:to>
      <xdr:col>63</xdr:col>
      <xdr:colOff>21431</xdr:colOff>
      <xdr:row>110</xdr:row>
      <xdr:rowOff>1346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313744DC-F49D-4A1C-BA5E-EDA07B3A9063}"/>
            </a:ext>
          </a:extLst>
        </xdr:cNvPr>
        <xdr:cNvSpPr/>
      </xdr:nvSpPr>
      <xdr:spPr>
        <a:xfrm>
          <a:off x="411957" y="17201772"/>
          <a:ext cx="9210674" cy="4931947"/>
        </a:xfrm>
        <a:prstGeom prst="roundRect">
          <a:avLst>
            <a:gd name="adj" fmla="val 1970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47</xdr:col>
      <xdr:colOff>160896</xdr:colOff>
      <xdr:row>105</xdr:row>
      <xdr:rowOff>21757</xdr:rowOff>
    </xdr:from>
    <xdr:to>
      <xdr:col>63</xdr:col>
      <xdr:colOff>83915</xdr:colOff>
      <xdr:row>109</xdr:row>
      <xdr:rowOff>170375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AFB49EA-6C4E-4E59-BFFC-EFF271885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2071" y="23377057"/>
          <a:ext cx="3123419" cy="1024918"/>
        </a:xfrm>
        <a:prstGeom prst="rect">
          <a:avLst/>
        </a:prstGeom>
      </xdr:spPr>
    </xdr:pic>
    <xdr:clientData/>
  </xdr:twoCellAnchor>
  <xdr:twoCellAnchor editAs="oneCell">
    <xdr:from>
      <xdr:col>17</xdr:col>
      <xdr:colOff>10692</xdr:colOff>
      <xdr:row>90</xdr:row>
      <xdr:rowOff>148478</xdr:rowOff>
    </xdr:from>
    <xdr:to>
      <xdr:col>62</xdr:col>
      <xdr:colOff>188646</xdr:colOff>
      <xdr:row>104</xdr:row>
      <xdr:rowOff>145293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656A001-AF0B-4A6F-B064-928A3A2C9ECE}"/>
            </a:ext>
          </a:extLst>
        </xdr:cNvPr>
        <xdr:cNvPicPr>
          <a:picLocks noGrp="1"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43" b="24640"/>
        <a:stretch/>
      </xdr:blipFill>
      <xdr:spPr>
        <a:xfrm>
          <a:off x="410742" y="17817353"/>
          <a:ext cx="9179078" cy="3063865"/>
        </a:xfrm>
        <a:custGeom>
          <a:avLst/>
          <a:gdLst>
            <a:gd name="connsiteX0" fmla="*/ 0 w 12191999"/>
            <a:gd name="connsiteY0" fmla="*/ 0 h 4115115"/>
            <a:gd name="connsiteX1" fmla="*/ 12191999 w 12191999"/>
            <a:gd name="connsiteY1" fmla="*/ 0 h 4115115"/>
            <a:gd name="connsiteX2" fmla="*/ 12191999 w 12191999"/>
            <a:gd name="connsiteY2" fmla="*/ 2782283 h 4115115"/>
            <a:gd name="connsiteX3" fmla="*/ 12189796 w 12191999"/>
            <a:gd name="connsiteY3" fmla="*/ 2783533 h 4115115"/>
            <a:gd name="connsiteX4" fmla="*/ 6098152 w 12191999"/>
            <a:gd name="connsiteY4" fmla="*/ 4115115 h 4115115"/>
            <a:gd name="connsiteX5" fmla="*/ 7169 w 12191999"/>
            <a:gd name="connsiteY5" fmla="*/ 2783895 h 4115115"/>
            <a:gd name="connsiteX6" fmla="*/ 0 w 12191999"/>
            <a:gd name="connsiteY6" fmla="*/ 2779841 h 41151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191999" h="4115115">
              <a:moveTo>
                <a:pt x="0" y="0"/>
              </a:moveTo>
              <a:lnTo>
                <a:pt x="12191999" y="0"/>
              </a:lnTo>
              <a:lnTo>
                <a:pt x="12191999" y="2782283"/>
              </a:lnTo>
              <a:lnTo>
                <a:pt x="12189796" y="2783533"/>
              </a:lnTo>
              <a:cubicBezTo>
                <a:pt x="12050512" y="2861861"/>
                <a:pt x="9764686" y="4115115"/>
                <a:pt x="6098152" y="4115115"/>
              </a:cubicBezTo>
              <a:cubicBezTo>
                <a:pt x="2431617" y="4115115"/>
                <a:pt x="152862" y="2865719"/>
                <a:pt x="7169" y="2783895"/>
              </a:cubicBezTo>
              <a:lnTo>
                <a:pt x="0" y="2779841"/>
              </a:lnTo>
              <a:close/>
            </a:path>
          </a:pathLst>
        </a:custGeom>
        <a:noFill/>
      </xdr:spPr>
    </xdr:pic>
    <xdr:clientData/>
  </xdr:twoCellAnchor>
  <xdr:twoCellAnchor editAs="oneCell">
    <xdr:from>
      <xdr:col>17</xdr:col>
      <xdr:colOff>45178</xdr:colOff>
      <xdr:row>60</xdr:row>
      <xdr:rowOff>108237</xdr:rowOff>
    </xdr:from>
    <xdr:to>
      <xdr:col>62</xdr:col>
      <xdr:colOff>164549</xdr:colOff>
      <xdr:row>60</xdr:row>
      <xdr:rowOff>142875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856E0D10-9DA3-42BA-97C4-66B66EFCD1DB}"/>
            </a:ext>
          </a:extLst>
        </xdr:cNvPr>
        <xdr:cNvSpPr/>
      </xdr:nvSpPr>
      <xdr:spPr>
        <a:xfrm flipV="1">
          <a:off x="445228" y="11881137"/>
          <a:ext cx="9120495" cy="34638"/>
        </a:xfrm>
        <a:prstGeom prst="roundRect">
          <a:avLst>
            <a:gd name="adj" fmla="val 0"/>
          </a:avLst>
        </a:prstGeom>
        <a:solidFill>
          <a:srgbClr val="FFA124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45</xdr:col>
      <xdr:colOff>67052</xdr:colOff>
      <xdr:row>3</xdr:row>
      <xdr:rowOff>38069</xdr:rowOff>
    </xdr:from>
    <xdr:to>
      <xdr:col>61</xdr:col>
      <xdr:colOff>103131</xdr:colOff>
      <xdr:row>7</xdr:row>
      <xdr:rowOff>18337</xdr:rowOff>
    </xdr:to>
    <xdr:sp macro="" textlink="">
      <xdr:nvSpPr>
        <xdr:cNvPr id="12" name="TextBox 17">
          <a:extLst>
            <a:ext uri="{FF2B5EF4-FFF2-40B4-BE49-F238E27FC236}">
              <a16:creationId xmlns:a16="http://schemas.microsoft.com/office/drawing/2014/main" id="{89D0679A-A961-4F5D-B915-91E3893E8FB9}"/>
            </a:ext>
          </a:extLst>
        </xdr:cNvPr>
        <xdr:cNvSpPr txBox="1"/>
      </xdr:nvSpPr>
      <xdr:spPr>
        <a:xfrm>
          <a:off x="8969264" y="697492"/>
          <a:ext cx="3201309" cy="859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SG" sz="3600" b="1" i="1" baseline="0">
              <a:solidFill>
                <a:srgbClr val="002A91"/>
              </a:solidFill>
              <a:effectLst/>
              <a:latin typeface="Manrope bold" pitchFamily="2" charset="0"/>
              <a:cs typeface="Arial" panose="020B0604020202020204" pitchFamily="34" charset="0"/>
            </a:rPr>
            <a:t>for </a:t>
          </a:r>
          <a:r>
            <a:rPr lang="en-SG" sz="4800" b="1" i="1" kern="1200" baseline="0">
              <a:solidFill>
                <a:srgbClr val="002A91"/>
              </a:solidFill>
              <a:effectLst/>
              <a:latin typeface="Manrope bold" pitchFamily="2" charset="0"/>
              <a:ea typeface="+mn-ea"/>
              <a:cs typeface="Arial" panose="020B0604020202020204" pitchFamily="34" charset="0"/>
            </a:rPr>
            <a:t>FY2026</a:t>
          </a:r>
          <a:endParaRPr lang="en-SG" sz="4800" b="1" i="1" kern="1200" baseline="30000">
            <a:solidFill>
              <a:srgbClr val="002A91"/>
            </a:solidFill>
            <a:effectLst/>
            <a:latin typeface="Manrope bold" pitchFamily="2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25</xdr:col>
      <xdr:colOff>160265</xdr:colOff>
      <xdr:row>0</xdr:row>
      <xdr:rowOff>166170</xdr:rowOff>
    </xdr:from>
    <xdr:to>
      <xdr:col>35</xdr:col>
      <xdr:colOff>29541</xdr:colOff>
      <xdr:row>3</xdr:row>
      <xdr:rowOff>202231</xdr:rowOff>
    </xdr:to>
    <xdr:sp macro="" textlink="">
      <xdr:nvSpPr>
        <xdr:cNvPr id="13" name="Text Placeholder 229">
          <a:extLst>
            <a:ext uri="{FF2B5EF4-FFF2-40B4-BE49-F238E27FC236}">
              <a16:creationId xmlns:a16="http://schemas.microsoft.com/office/drawing/2014/main" id="{61162CFA-9A47-4E9B-B97C-3B70B730FF98}"/>
            </a:ext>
          </a:extLst>
        </xdr:cNvPr>
        <xdr:cNvSpPr>
          <a:spLocks noGrp="1"/>
        </xdr:cNvSpPr>
      </xdr:nvSpPr>
      <xdr:spPr>
        <a:xfrm>
          <a:off x="5105938" y="166170"/>
          <a:ext cx="1847545" cy="695484"/>
        </a:xfrm>
        <a:prstGeom prst="rect">
          <a:avLst/>
        </a:prstGeom>
        <a:noFill/>
      </xdr:spPr>
      <xdr:txBody>
        <a:bodyPr wrap="square" lIns="0" tIns="0" rIns="0" bIns="0" rtlCol="0" anchor="t"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  <a:defRPr kumimoji="0" lang="en-US" sz="4800" b="1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Inter" panose="02000503000000020004" pitchFamily="2" charset="0"/>
              <a:cs typeface="+mn-cs"/>
            </a:defRPr>
          </a:lvl1pPr>
          <a:lvl2pPr marL="0" indent="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400"/>
            </a:spcAft>
            <a:buFontTx/>
            <a:buNone/>
            <a:defRPr lang="en-US" sz="2400" b="0" kern="1200">
              <a:solidFill>
                <a:schemeClr val="tx2"/>
              </a:solidFill>
              <a:latin typeface="+mn-lt"/>
              <a:ea typeface="+mn-ea"/>
              <a:cs typeface="+mn-cs"/>
            </a:defRPr>
          </a:lvl2pPr>
          <a:lvl3pPr marL="0" indent="0" algn="l" defTabSz="914400" rtl="0" eaLnBrk="1" latinLnBrk="0" hangingPunct="1">
            <a:lnSpc>
              <a:spcPct val="100000"/>
            </a:lnSpc>
            <a:spcBef>
              <a:spcPts val="1200"/>
            </a:spcBef>
            <a:spcAft>
              <a:spcPts val="0"/>
            </a:spcAft>
            <a:buFont typeface="Arial" panose="020B0604020202020204" pitchFamily="34" charset="0"/>
            <a:buNone/>
            <a:defRPr lang="en-US" sz="1800" b="1" kern="1200">
              <a:solidFill>
                <a:schemeClr val="bg1"/>
              </a:solidFill>
              <a:latin typeface="+mn-lt"/>
              <a:ea typeface="+mn-ea"/>
              <a:cs typeface="+mn-cs"/>
            </a:defRPr>
          </a:lvl3pPr>
          <a:lvl4pPr marL="284163" indent="-284163" algn="l" defTabSz="914400" rtl="0" eaLnBrk="1" latinLnBrk="0" hangingPunct="1">
            <a:lnSpc>
              <a:spcPct val="100000"/>
            </a:lnSpc>
            <a:spcBef>
              <a:spcPts val="300"/>
            </a:spcBef>
            <a:spcAft>
              <a:spcPts val="300"/>
            </a:spcAft>
            <a:buClr>
              <a:schemeClr val="accent1"/>
            </a:buClr>
            <a:buSzPct val="100000"/>
            <a:buFont typeface="Arial" panose="020B0604020202020204" pitchFamily="34" charset="0"/>
            <a:buChar char="▬"/>
            <a:defRPr lang="en-US" sz="1800" b="0" kern="1200" dirty="0" smtClean="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71450" marR="0" indent="-171450" algn="l" defTabSz="914400" rtl="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tabLst/>
            <a:defRPr lang="en-US" sz="1600" kern="1200" smtClean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lvl5pPr>
          <a:lvl6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defRPr sz="5400" b="1" kern="1200">
              <a:solidFill>
                <a:schemeClr val="tx2"/>
              </a:solidFill>
              <a:latin typeface="+mj-lt"/>
              <a:ea typeface="+mn-ea"/>
              <a:cs typeface="+mn-cs"/>
            </a:defRPr>
          </a:lvl6pPr>
          <a:lvl7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Font typeface="Arial" panose="020B0604020202020204" pitchFamily="34" charset="0"/>
            <a:buNone/>
            <a:defRPr sz="5400" b="1" kern="1200">
              <a:solidFill>
                <a:schemeClr val="accent1"/>
              </a:solidFill>
              <a:latin typeface="+mj-lt"/>
              <a:ea typeface="+mn-ea"/>
              <a:cs typeface="+mn-cs"/>
            </a:defRPr>
          </a:lvl7pPr>
          <a:lvl8pPr marL="0" indent="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400" kern="12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0" lang="en-SG" sz="5400" b="1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 bold" pitchFamily="2" charset="0"/>
              <a:cs typeface="Arial" panose="020B0604020202020204" pitchFamily="34" charset="0"/>
            </a:rPr>
            <a:t>EFR </a:t>
          </a:r>
          <a:endParaRPr lang="en-US" sz="3200">
            <a:solidFill>
              <a:srgbClr val="FFA124"/>
            </a:solidFill>
            <a:latin typeface="Manrope bold" pitchFamily="2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27</xdr:col>
      <xdr:colOff>117871</xdr:colOff>
      <xdr:row>3</xdr:row>
      <xdr:rowOff>183534</xdr:rowOff>
    </xdr:from>
    <xdr:to>
      <xdr:col>51</xdr:col>
      <xdr:colOff>89639</xdr:colOff>
      <xdr:row>6</xdr:row>
      <xdr:rowOff>183427</xdr:rowOff>
    </xdr:to>
    <xdr:sp macro="" textlink="">
      <xdr:nvSpPr>
        <xdr:cNvPr id="14" name="Text Placeholder 229">
          <a:extLst>
            <a:ext uri="{FF2B5EF4-FFF2-40B4-BE49-F238E27FC236}">
              <a16:creationId xmlns:a16="http://schemas.microsoft.com/office/drawing/2014/main" id="{7AC6D4BE-8D97-4ACE-99CD-A25E5A2A4317}"/>
            </a:ext>
          </a:extLst>
        </xdr:cNvPr>
        <xdr:cNvSpPr>
          <a:spLocks noGrp="1"/>
        </xdr:cNvSpPr>
      </xdr:nvSpPr>
      <xdr:spPr>
        <a:xfrm>
          <a:off x="5459198" y="842957"/>
          <a:ext cx="4719614" cy="659316"/>
        </a:xfrm>
        <a:prstGeom prst="rect">
          <a:avLst/>
        </a:prstGeom>
        <a:noFill/>
      </xdr:spPr>
      <xdr:txBody>
        <a:bodyPr wrap="square" lIns="0" tIns="0" rIns="0" bIns="0" rtlCol="0" anchor="t"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  <a:defRPr kumimoji="0" lang="en-US" sz="4800" b="1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Inter" panose="02000503000000020004" pitchFamily="2" charset="0"/>
              <a:cs typeface="+mn-cs"/>
            </a:defRPr>
          </a:lvl1pPr>
          <a:lvl2pPr marL="0" indent="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400"/>
            </a:spcAft>
            <a:buFontTx/>
            <a:buNone/>
            <a:defRPr lang="en-US" sz="2400" b="0" kern="1200">
              <a:solidFill>
                <a:schemeClr val="tx2"/>
              </a:solidFill>
              <a:latin typeface="+mn-lt"/>
              <a:ea typeface="+mn-ea"/>
              <a:cs typeface="+mn-cs"/>
            </a:defRPr>
          </a:lvl2pPr>
          <a:lvl3pPr marL="0" indent="0" algn="l" defTabSz="914400" rtl="0" eaLnBrk="1" latinLnBrk="0" hangingPunct="1">
            <a:lnSpc>
              <a:spcPct val="100000"/>
            </a:lnSpc>
            <a:spcBef>
              <a:spcPts val="1200"/>
            </a:spcBef>
            <a:spcAft>
              <a:spcPts val="0"/>
            </a:spcAft>
            <a:buFont typeface="Arial" panose="020B0604020202020204" pitchFamily="34" charset="0"/>
            <a:buNone/>
            <a:defRPr lang="en-US" sz="1800" b="1" kern="1200">
              <a:solidFill>
                <a:schemeClr val="bg1"/>
              </a:solidFill>
              <a:latin typeface="+mn-lt"/>
              <a:ea typeface="+mn-ea"/>
              <a:cs typeface="+mn-cs"/>
            </a:defRPr>
          </a:lvl3pPr>
          <a:lvl4pPr marL="284163" indent="-284163" algn="l" defTabSz="914400" rtl="0" eaLnBrk="1" latinLnBrk="0" hangingPunct="1">
            <a:lnSpc>
              <a:spcPct val="100000"/>
            </a:lnSpc>
            <a:spcBef>
              <a:spcPts val="300"/>
            </a:spcBef>
            <a:spcAft>
              <a:spcPts val="300"/>
            </a:spcAft>
            <a:buClr>
              <a:schemeClr val="accent1"/>
            </a:buClr>
            <a:buSzPct val="100000"/>
            <a:buFont typeface="Arial" panose="020B0604020202020204" pitchFamily="34" charset="0"/>
            <a:buChar char="▬"/>
            <a:defRPr lang="en-US" sz="1800" b="0" kern="1200" dirty="0" smtClean="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71450" marR="0" indent="-171450" algn="l" defTabSz="914400" rtl="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tabLst/>
            <a:defRPr lang="en-US" sz="1600" kern="1200" smtClean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lvl5pPr>
          <a:lvl6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defRPr sz="5400" b="1" kern="1200">
              <a:solidFill>
                <a:schemeClr val="tx2"/>
              </a:solidFill>
              <a:latin typeface="+mj-lt"/>
              <a:ea typeface="+mn-ea"/>
              <a:cs typeface="+mn-cs"/>
            </a:defRPr>
          </a:lvl6pPr>
          <a:lvl7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Font typeface="Arial" panose="020B0604020202020204" pitchFamily="34" charset="0"/>
            <a:buNone/>
            <a:defRPr sz="5400" b="1" kern="1200">
              <a:solidFill>
                <a:schemeClr val="accent1"/>
              </a:solidFill>
              <a:latin typeface="+mj-lt"/>
              <a:ea typeface="+mn-ea"/>
              <a:cs typeface="+mn-cs"/>
            </a:defRPr>
          </a:lvl7pPr>
          <a:lvl8pPr marL="0" indent="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400" kern="12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0" lang="en-SG" sz="5400" b="1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 bold" pitchFamily="2" charset="0"/>
              <a:cs typeface="Arial" panose="020B0604020202020204" pitchFamily="34" charset="0"/>
            </a:rPr>
            <a:t>Calculator</a:t>
          </a:r>
          <a:endParaRPr lang="en-US" sz="3200">
            <a:solidFill>
              <a:srgbClr val="FFA124"/>
            </a:solidFill>
            <a:latin typeface="Manrope bold" pitchFamily="2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31169</xdr:colOff>
      <xdr:row>27</xdr:row>
      <xdr:rowOff>47625</xdr:rowOff>
    </xdr:from>
    <xdr:to>
      <xdr:col>63</xdr:col>
      <xdr:colOff>9524</xdr:colOff>
      <xdr:row>33</xdr:row>
      <xdr:rowOff>146539</xdr:rowOff>
    </xdr:to>
    <xdr:sp macro="" textlink="">
      <xdr:nvSpPr>
        <xdr:cNvPr id="15" name="Rectangle: Rounded Corners 14">
          <a:extLst>
            <a:ext uri="{FF2B5EF4-FFF2-40B4-BE49-F238E27FC236}">
              <a16:creationId xmlns:a16="http://schemas.microsoft.com/office/drawing/2014/main" id="{E14FB665-617A-42B0-A17E-9A84E7FCDCF9}"/>
            </a:ext>
          </a:extLst>
        </xdr:cNvPr>
        <xdr:cNvSpPr/>
      </xdr:nvSpPr>
      <xdr:spPr>
        <a:xfrm>
          <a:off x="3394227" y="6114317"/>
          <a:ext cx="9078393" cy="1417760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69671</xdr:colOff>
      <xdr:row>20</xdr:row>
      <xdr:rowOff>103230</xdr:rowOff>
    </xdr:from>
    <xdr:to>
      <xdr:col>61</xdr:col>
      <xdr:colOff>152400</xdr:colOff>
      <xdr:row>31</xdr:row>
      <xdr:rowOff>172537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8D873BA4-B816-4B04-9886-A585FEF4FEF8}"/>
            </a:ext>
          </a:extLst>
        </xdr:cNvPr>
        <xdr:cNvGrpSpPr/>
      </xdr:nvGrpSpPr>
      <xdr:grpSpPr>
        <a:xfrm>
          <a:off x="3743600" y="4457516"/>
          <a:ext cx="8859336" cy="2600235"/>
          <a:chOff x="673368" y="3899032"/>
          <a:chExt cx="8735703" cy="2565929"/>
        </a:xfrm>
      </xdr:grpSpPr>
      <xdr:sp macro="" textlink="">
        <xdr:nvSpPr>
          <xdr:cNvPr id="17" name="Rectangle: Rounded Corners 16">
            <a:extLst>
              <a:ext uri="{FF2B5EF4-FFF2-40B4-BE49-F238E27FC236}">
                <a16:creationId xmlns:a16="http://schemas.microsoft.com/office/drawing/2014/main" id="{EEF4BC3B-9F68-0FE9-E04B-FB92349EBDB5}"/>
              </a:ext>
            </a:extLst>
          </xdr:cNvPr>
          <xdr:cNvSpPr/>
        </xdr:nvSpPr>
        <xdr:spPr>
          <a:xfrm>
            <a:off x="9052091" y="3984570"/>
            <a:ext cx="356201" cy="1146136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grpSp>
        <xdr:nvGrpSpPr>
          <xdr:cNvPr id="18" name="Group 17">
            <a:extLst>
              <a:ext uri="{FF2B5EF4-FFF2-40B4-BE49-F238E27FC236}">
                <a16:creationId xmlns:a16="http://schemas.microsoft.com/office/drawing/2014/main" id="{84627877-9576-2CBD-99AE-DB81366A8BBD}"/>
              </a:ext>
            </a:extLst>
          </xdr:cNvPr>
          <xdr:cNvGrpSpPr/>
        </xdr:nvGrpSpPr>
        <xdr:grpSpPr>
          <a:xfrm>
            <a:off x="673368" y="3899032"/>
            <a:ext cx="8735703" cy="2565929"/>
            <a:chOff x="670230" y="3859728"/>
            <a:chExt cx="8690734" cy="2563564"/>
          </a:xfrm>
        </xdr:grpSpPr>
        <xdr:sp macro="" textlink="">
          <xdr:nvSpPr>
            <xdr:cNvPr id="19" name="Rectangle: Rounded Corners 18">
              <a:extLst>
                <a:ext uri="{FF2B5EF4-FFF2-40B4-BE49-F238E27FC236}">
                  <a16:creationId xmlns:a16="http://schemas.microsoft.com/office/drawing/2014/main" id="{8B143121-1B21-5D1E-122C-2B74B7FE02D9}"/>
                </a:ext>
              </a:extLst>
            </xdr:cNvPr>
            <xdr:cNvSpPr/>
          </xdr:nvSpPr>
          <xdr:spPr>
            <a:xfrm>
              <a:off x="670230" y="3859728"/>
              <a:ext cx="4716271" cy="1344322"/>
            </a:xfrm>
            <a:prstGeom prst="roundRect">
              <a:avLst>
                <a:gd name="adj" fmla="val 1411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ctangle: Rounded Corners 19">
              <a:extLst>
                <a:ext uri="{FF2B5EF4-FFF2-40B4-BE49-F238E27FC236}">
                  <a16:creationId xmlns:a16="http://schemas.microsoft.com/office/drawing/2014/main" id="{6584D37D-7671-B595-42EC-421F907CDD37}"/>
                </a:ext>
              </a:extLst>
            </xdr:cNvPr>
            <xdr:cNvSpPr/>
          </xdr:nvSpPr>
          <xdr:spPr>
            <a:xfrm>
              <a:off x="3332646" y="3859728"/>
              <a:ext cx="6028318" cy="353656"/>
            </a:xfrm>
            <a:prstGeom prst="roundRect">
              <a:avLst>
                <a:gd name="adj" fmla="val 2531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1" name="TextBox 28">
              <a:extLst>
                <a:ext uri="{FF2B5EF4-FFF2-40B4-BE49-F238E27FC236}">
                  <a16:creationId xmlns:a16="http://schemas.microsoft.com/office/drawing/2014/main" id="{0E12D34D-2EBF-23A6-9BF4-4C92AE8EC525}"/>
                </a:ext>
              </a:extLst>
            </xdr:cNvPr>
            <xdr:cNvSpPr txBox="1"/>
          </xdr:nvSpPr>
          <xdr:spPr>
            <a:xfrm>
              <a:off x="691168" y="4364410"/>
              <a:ext cx="5017543" cy="41136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SG" sz="1800" b="1">
                  <a:latin typeface="Manrope"/>
                  <a:cs typeface="Arial" panose="020B0604020202020204" pitchFamily="34" charset="0"/>
                </a:rPr>
                <a:t>Estimated amount submitted for</a:t>
              </a:r>
              <a:r>
                <a:rPr lang="en-SG" sz="1800" b="1" baseline="0">
                  <a:latin typeface="Manrope"/>
                  <a:cs typeface="Arial" panose="020B0604020202020204" pitchFamily="34" charset="0"/>
                </a:rPr>
                <a:t> claims:</a:t>
              </a:r>
              <a:endParaRPr lang="en-SG" sz="1800" b="1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TextBox 32">
              <a:extLst>
                <a:ext uri="{FF2B5EF4-FFF2-40B4-BE49-F238E27FC236}">
                  <a16:creationId xmlns:a16="http://schemas.microsoft.com/office/drawing/2014/main" id="{1D959E94-2C7A-ECE4-BD9C-812B663BC737}"/>
                </a:ext>
              </a:extLst>
            </xdr:cNvPr>
            <xdr:cNvSpPr txBox="1"/>
          </xdr:nvSpPr>
          <xdr:spPr>
            <a:xfrm>
              <a:off x="686813" y="3880082"/>
              <a:ext cx="1589363" cy="5189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kumimoji="0" lang="en-SG" sz="2400" b="1" i="0" u="none" strike="noStrike" kern="1200" cap="none" spc="0" normalizeH="0" baseline="0">
                  <a:ln>
                    <a:noFill/>
                  </a:ln>
                  <a:solidFill>
                    <a:srgbClr val="FFA124"/>
                  </a:solidFill>
                  <a:effectLst/>
                  <a:uLnTx/>
                  <a:uFillTx/>
                  <a:latin typeface="Manrope"/>
                  <a:ea typeface="Inter" panose="02000503000000020004" pitchFamily="2" charset="0"/>
                  <a:cs typeface="Arial" panose="020B0604020202020204" pitchFamily="34" charset="0"/>
                </a:rPr>
                <a:t>Project</a:t>
              </a:r>
              <a:r>
                <a:rPr kumimoji="0" lang="en-SG" sz="2400" b="1" i="0" u="none" strike="noStrike" kern="1200" cap="none" spc="0" normalizeH="0" baseline="0">
                  <a:ln>
                    <a:noFill/>
                  </a:ln>
                  <a:solidFill>
                    <a:srgbClr val="FFA124"/>
                  </a:solidFill>
                  <a:effectLst/>
                  <a:uLnTx/>
                  <a:uFillTx/>
                  <a:latin typeface="Manrope"/>
                  <a:cs typeface="Arial" panose="020B0604020202020204" pitchFamily="34" charset="0"/>
                </a:rPr>
                <a:t> </a:t>
              </a:r>
              <a:r>
                <a:rPr kumimoji="0" lang="en-SG" sz="2400" b="1" i="0" u="none" strike="noStrike" kern="1200" cap="none" spc="0" normalizeH="0" baseline="0">
                  <a:ln>
                    <a:noFill/>
                  </a:ln>
                  <a:solidFill>
                    <a:srgbClr val="FFA124"/>
                  </a:solidFill>
                  <a:effectLst/>
                  <a:uLnTx/>
                  <a:uFillTx/>
                  <a:latin typeface="Manrope"/>
                  <a:ea typeface="Inter" panose="02000503000000020004" pitchFamily="2" charset="0"/>
                  <a:cs typeface="Arial" panose="020B0604020202020204" pitchFamily="34" charset="0"/>
                </a:rPr>
                <a:t>1</a:t>
              </a:r>
            </a:p>
          </xdr:txBody>
        </xdr:sp>
        <xdr:sp macro="" textlink="">
          <xdr:nvSpPr>
            <xdr:cNvPr id="23" name="Rectangle: Rounded Corners 22">
              <a:extLst>
                <a:ext uri="{FF2B5EF4-FFF2-40B4-BE49-F238E27FC236}">
                  <a16:creationId xmlns:a16="http://schemas.microsoft.com/office/drawing/2014/main" id="{1AAA7961-B317-87AE-4AAC-8D653B553897}"/>
                </a:ext>
              </a:extLst>
            </xdr:cNvPr>
            <xdr:cNvSpPr/>
          </xdr:nvSpPr>
          <xdr:spPr>
            <a:xfrm>
              <a:off x="670231" y="5026020"/>
              <a:ext cx="8690526" cy="1397272"/>
            </a:xfrm>
            <a:prstGeom prst="roundRect">
              <a:avLst>
                <a:gd name="adj" fmla="val 2531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4" name="Rectangle: Rounded Corners 23">
              <a:extLst>
                <a:ext uri="{FF2B5EF4-FFF2-40B4-BE49-F238E27FC236}">
                  <a16:creationId xmlns:a16="http://schemas.microsoft.com/office/drawing/2014/main" id="{0748E263-2374-D295-F9DC-5148B5BE733F}"/>
                </a:ext>
              </a:extLst>
            </xdr:cNvPr>
            <xdr:cNvSpPr/>
          </xdr:nvSpPr>
          <xdr:spPr>
            <a:xfrm>
              <a:off x="801511" y="4872934"/>
              <a:ext cx="4080090" cy="1415878"/>
            </a:xfrm>
            <a:prstGeom prst="roundRect">
              <a:avLst>
                <a:gd name="adj" fmla="val 5927"/>
              </a:avLst>
            </a:prstGeom>
            <a:solidFill>
              <a:srgbClr val="FFF0D5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5" name="Rectangle: Rounded Corners 24">
              <a:extLst>
                <a:ext uri="{FF2B5EF4-FFF2-40B4-BE49-F238E27FC236}">
                  <a16:creationId xmlns:a16="http://schemas.microsoft.com/office/drawing/2014/main" id="{8CEDC9AA-ADBF-226C-F6DF-78DC0F10A090}"/>
                </a:ext>
              </a:extLst>
            </xdr:cNvPr>
            <xdr:cNvSpPr/>
          </xdr:nvSpPr>
          <xdr:spPr>
            <a:xfrm>
              <a:off x="5116634" y="4872933"/>
              <a:ext cx="4084010" cy="1418453"/>
            </a:xfrm>
            <a:prstGeom prst="roundRect">
              <a:avLst>
                <a:gd name="adj" fmla="val 5927"/>
              </a:avLst>
            </a:prstGeom>
            <a:solidFill>
              <a:srgbClr val="FFF0D5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6" name="TextBox 35">
              <a:extLst>
                <a:ext uri="{FF2B5EF4-FFF2-40B4-BE49-F238E27FC236}">
                  <a16:creationId xmlns:a16="http://schemas.microsoft.com/office/drawing/2014/main" id="{197EB5A1-4166-9E17-8381-618B466723C6}"/>
                </a:ext>
              </a:extLst>
            </xdr:cNvPr>
            <xdr:cNvSpPr txBox="1"/>
          </xdr:nvSpPr>
          <xdr:spPr>
            <a:xfrm>
              <a:off x="699908" y="4929846"/>
              <a:ext cx="2251091" cy="4680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sp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Government Maximum</a:t>
              </a:r>
            </a:p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Share </a:t>
              </a:r>
              <a:r>
                <a:rPr lang="en-SG" sz="1200" b="1" baseline="0">
                  <a:latin typeface="Manrope"/>
                  <a:cs typeface="Arial" panose="020B0604020202020204" pitchFamily="34" charset="0"/>
                </a:rPr>
                <a:t>Amount</a:t>
              </a:r>
            </a:p>
          </xdr:txBody>
        </xdr:sp>
        <xdr:sp macro="" textlink="">
          <xdr:nvSpPr>
            <xdr:cNvPr id="27" name="TextBox 36">
              <a:extLst>
                <a:ext uri="{FF2B5EF4-FFF2-40B4-BE49-F238E27FC236}">
                  <a16:creationId xmlns:a16="http://schemas.microsoft.com/office/drawing/2014/main" id="{F6753960-2095-89C6-E8E0-82FEE57596C6}"/>
                </a:ext>
              </a:extLst>
            </xdr:cNvPr>
            <xdr:cNvSpPr txBox="1"/>
          </xdr:nvSpPr>
          <xdr:spPr>
            <a:xfrm>
              <a:off x="2950993" y="4911228"/>
              <a:ext cx="1789195" cy="5054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sp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Tote Board Maximum </a:t>
              </a:r>
            </a:p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Share Amount</a:t>
              </a:r>
            </a:p>
          </xdr:txBody>
        </xdr:sp>
        <xdr:sp macro="" textlink="'Logic (Backend)'!D13:E13">
          <xdr:nvSpPr>
            <xdr:cNvPr id="28" name="TextBox 37">
              <a:extLst>
                <a:ext uri="{FF2B5EF4-FFF2-40B4-BE49-F238E27FC236}">
                  <a16:creationId xmlns:a16="http://schemas.microsoft.com/office/drawing/2014/main" id="{8E85EBC5-7781-D201-404C-ABA5568D9D4D}"/>
                </a:ext>
              </a:extLst>
            </xdr:cNvPr>
            <xdr:cNvSpPr txBox="1"/>
          </xdr:nvSpPr>
          <xdr:spPr>
            <a:xfrm>
              <a:off x="1138504" y="5328324"/>
              <a:ext cx="1363025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no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457200" rtl="0" eaLnBrk="1" latinLnBrk="0" hangingPunct="1"/>
              <a:fld id="{C1198BAD-5F30-455F-9781-5F9363C8DFD6}" type="TxLink">
                <a:rPr lang="en-US" sz="1400" b="1" i="0" u="none" strike="noStrike" kern="1200" baseline="0">
                  <a:solidFill>
                    <a:srgbClr val="002A91"/>
                  </a:solidFill>
                  <a:latin typeface="Manrope"/>
                  <a:ea typeface="+mn-ea"/>
                  <a:cs typeface="Arial" panose="020B0604020202020204" pitchFamily="34" charset="0"/>
                </a:rPr>
                <a:pPr marL="0" indent="0" algn="ctr" defTabSz="457200" rtl="0" eaLnBrk="1" latinLnBrk="0" hangingPunct="1"/>
                <a:t> $75,000.00 </a:t>
              </a:fld>
              <a:endParaRPr lang="en-SG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endParaRPr>
            </a:p>
          </xdr:txBody>
        </xdr:sp>
        <xdr:sp macro="" textlink="'Logic (Backend)'!D14:E14">
          <xdr:nvSpPr>
            <xdr:cNvPr id="29" name="TextBox 38">
              <a:extLst>
                <a:ext uri="{FF2B5EF4-FFF2-40B4-BE49-F238E27FC236}">
                  <a16:creationId xmlns:a16="http://schemas.microsoft.com/office/drawing/2014/main" id="{2125103B-2010-C5F0-DC7A-AA5E5C04A576}"/>
                </a:ext>
              </a:extLst>
            </xdr:cNvPr>
            <xdr:cNvSpPr txBox="1"/>
          </xdr:nvSpPr>
          <xdr:spPr>
            <a:xfrm>
              <a:off x="3126421" y="5326503"/>
              <a:ext cx="1363024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no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457200" rtl="0" eaLnBrk="1" latinLnBrk="0" hangingPunct="1"/>
              <a:fld id="{46B6318F-F61E-417B-A988-A3FCEA2C253A}" type="TxLink">
                <a:rPr lang="en-US" sz="1400" b="1" i="0" u="none" strike="noStrike" kern="1200" baseline="0">
                  <a:solidFill>
                    <a:srgbClr val="002A91"/>
                  </a:solidFill>
                  <a:latin typeface="Manrope"/>
                  <a:ea typeface="+mn-ea"/>
                  <a:cs typeface="Arial" panose="020B0604020202020204" pitchFamily="34" charset="0"/>
                </a:rPr>
                <a:pPr marL="0" indent="0" algn="ctr" defTabSz="457200" rtl="0" eaLnBrk="1" latinLnBrk="0" hangingPunct="1"/>
                <a:t> $50,000.00 </a:t>
              </a:fld>
              <a:endParaRPr lang="en-SG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30" name="Rectangle: Rounded Corners 29">
              <a:extLst>
                <a:ext uri="{FF2B5EF4-FFF2-40B4-BE49-F238E27FC236}">
                  <a16:creationId xmlns:a16="http://schemas.microsoft.com/office/drawing/2014/main" id="{F37C23D8-BC4F-ABBE-372B-7CF0FDA9365C}"/>
                </a:ext>
              </a:extLst>
            </xdr:cNvPr>
            <xdr:cNvSpPr/>
          </xdr:nvSpPr>
          <xdr:spPr>
            <a:xfrm>
              <a:off x="1112288" y="5640083"/>
              <a:ext cx="3471121" cy="553551"/>
            </a:xfrm>
            <a:prstGeom prst="roundRect">
              <a:avLst>
                <a:gd name="adj" fmla="val 2531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31" name="TextBox 40">
              <a:extLst>
                <a:ext uri="{FF2B5EF4-FFF2-40B4-BE49-F238E27FC236}">
                  <a16:creationId xmlns:a16="http://schemas.microsoft.com/office/drawing/2014/main" id="{5F7B0CBF-CE83-4548-AB13-5CD7053C7DB5}"/>
                </a:ext>
              </a:extLst>
            </xdr:cNvPr>
            <xdr:cNvSpPr txBox="1"/>
          </xdr:nvSpPr>
          <xdr:spPr>
            <a:xfrm>
              <a:off x="1578238" y="5656501"/>
              <a:ext cx="2512969" cy="2817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sp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Total Maximum Grant Amount</a:t>
              </a:r>
            </a:p>
          </xdr:txBody>
        </xdr:sp>
        <xdr:sp macro="" textlink="'Logic (Backend)'!D15:E15">
          <xdr:nvSpPr>
            <xdr:cNvPr id="32" name="TextBox 41">
              <a:extLst>
                <a:ext uri="{FF2B5EF4-FFF2-40B4-BE49-F238E27FC236}">
                  <a16:creationId xmlns:a16="http://schemas.microsoft.com/office/drawing/2014/main" id="{4F07C0A8-BEC8-C394-2192-1548343D4E66}"/>
                </a:ext>
              </a:extLst>
            </xdr:cNvPr>
            <xdr:cNvSpPr txBox="1"/>
          </xdr:nvSpPr>
          <xdr:spPr>
            <a:xfrm>
              <a:off x="1808704" y="5868334"/>
              <a:ext cx="2101817" cy="353946"/>
            </a:xfrm>
            <a:prstGeom prst="rect">
              <a:avLst/>
            </a:prstGeom>
            <a:noFill/>
          </xdr:spPr>
          <xdr:txBody>
            <a:bodyPr wrap="square" lIns="0" tIns="0" rIns="0" bIns="0" rtlCol="0" anchor="ctr">
              <a:no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Font typeface="Arial" panose="020B0604020202020204" pitchFamily="34" charset="0"/>
                <a:buNone/>
              </a:pPr>
              <a:fld id="{E5A3310F-3A93-41E2-BBCC-5C8AD30791FA}" type="TxLink">
                <a:rPr kumimoji="0" lang="en-US" sz="2000" b="1" i="0" u="none" strike="noStrike" kern="1200" cap="none" spc="0" normalizeH="0" baseline="0">
                  <a:ln>
                    <a:noFill/>
                  </a:ln>
                  <a:solidFill>
                    <a:srgbClr val="FFA124"/>
                  </a:solidFill>
                  <a:effectLst/>
                  <a:uLnTx/>
                  <a:uFillTx/>
                  <a:latin typeface="Manrope"/>
                  <a:ea typeface="Inter" panose="02000503000000020004" pitchFamily="2" charset="0"/>
                  <a:cs typeface="Arial" panose="020B0604020202020204" pitchFamily="34" charset="0"/>
                </a:rPr>
                <a:pPr marL="0" indent="0" algn="ctr" defTabSz="914400" rtl="0" eaLnBrk="1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Font typeface="Arial" panose="020B0604020202020204" pitchFamily="34" charset="0"/>
                  <a:buNone/>
                </a:pPr>
                <a:t> $125,000.00 </a:t>
              </a:fld>
              <a:endParaRPr kumimoji="0" lang="en-SG" sz="20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33" name="TextBox 42">
              <a:extLst>
                <a:ext uri="{FF2B5EF4-FFF2-40B4-BE49-F238E27FC236}">
                  <a16:creationId xmlns:a16="http://schemas.microsoft.com/office/drawing/2014/main" id="{6845E282-EBB6-3CDD-5E99-AFAF132E8C4C}"/>
                </a:ext>
              </a:extLst>
            </xdr:cNvPr>
            <xdr:cNvSpPr txBox="1"/>
          </xdr:nvSpPr>
          <xdr:spPr>
            <a:xfrm>
              <a:off x="5011513" y="4928732"/>
              <a:ext cx="2227751" cy="4680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sp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Government Estimated</a:t>
              </a:r>
            </a:p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Disbursement</a:t>
              </a:r>
              <a:r>
                <a:rPr lang="en-SG" sz="1200" b="1" baseline="0">
                  <a:latin typeface="Manrope"/>
                  <a:cs typeface="Arial" panose="020B0604020202020204" pitchFamily="34" charset="0"/>
                </a:rPr>
                <a:t> Amount</a:t>
              </a:r>
            </a:p>
          </xdr:txBody>
        </xdr:sp>
        <xdr:sp macro="" textlink="">
          <xdr:nvSpPr>
            <xdr:cNvPr id="34" name="TextBox 43">
              <a:extLst>
                <a:ext uri="{FF2B5EF4-FFF2-40B4-BE49-F238E27FC236}">
                  <a16:creationId xmlns:a16="http://schemas.microsoft.com/office/drawing/2014/main" id="{71343528-BD68-7DCA-8121-12DAC72834E9}"/>
                </a:ext>
              </a:extLst>
            </xdr:cNvPr>
            <xdr:cNvSpPr txBox="1"/>
          </xdr:nvSpPr>
          <xdr:spPr>
            <a:xfrm>
              <a:off x="7164142" y="4928948"/>
              <a:ext cx="2027240" cy="4680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sp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Tote Board Estimated</a:t>
              </a:r>
            </a:p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Disbursement Amount</a:t>
              </a:r>
            </a:p>
          </xdr:txBody>
        </xdr:sp>
        <xdr:sp macro="" textlink="'Logic (Backend)'!D17:E17">
          <xdr:nvSpPr>
            <xdr:cNvPr id="35" name="TextBox 44">
              <a:extLst>
                <a:ext uri="{FF2B5EF4-FFF2-40B4-BE49-F238E27FC236}">
                  <a16:creationId xmlns:a16="http://schemas.microsoft.com/office/drawing/2014/main" id="{88F80AD6-DA8A-A02E-39AB-AD2B016E6C1D}"/>
                </a:ext>
              </a:extLst>
            </xdr:cNvPr>
            <xdr:cNvSpPr txBox="1"/>
          </xdr:nvSpPr>
          <xdr:spPr>
            <a:xfrm>
              <a:off x="5429882" y="5333139"/>
              <a:ext cx="1317074" cy="305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no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457200" rtl="0" eaLnBrk="1" latinLnBrk="0" hangingPunct="1"/>
              <a:fld id="{E16FE2CE-61C7-4DCD-AB2A-BEB0E973EDDD}" type="TxLink">
                <a:rPr lang="en-US" sz="1400" b="1" i="0" u="none" strike="noStrike" kern="1200" baseline="0">
                  <a:solidFill>
                    <a:srgbClr val="002A91"/>
                  </a:solidFill>
                  <a:latin typeface="Manrope"/>
                  <a:ea typeface="+mn-ea"/>
                  <a:cs typeface="Arial" panose="020B0604020202020204" pitchFamily="34" charset="0"/>
                </a:rPr>
                <a:pPr marL="0" indent="0" algn="ctr" defTabSz="457200" rtl="0" eaLnBrk="1" latinLnBrk="0" hangingPunct="1"/>
                <a:t> $-   </a:t>
              </a:fld>
              <a:endParaRPr lang="en-SG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endParaRPr>
            </a:p>
          </xdr:txBody>
        </xdr:sp>
        <xdr:sp macro="" textlink="'Logic (Backend)'!D18:E18">
          <xdr:nvSpPr>
            <xdr:cNvPr id="36" name="TextBox 45">
              <a:extLst>
                <a:ext uri="{FF2B5EF4-FFF2-40B4-BE49-F238E27FC236}">
                  <a16:creationId xmlns:a16="http://schemas.microsoft.com/office/drawing/2014/main" id="{B806A9DC-C409-173E-8A75-26743E69B934}"/>
                </a:ext>
              </a:extLst>
            </xdr:cNvPr>
            <xdr:cNvSpPr txBox="1"/>
          </xdr:nvSpPr>
          <xdr:spPr>
            <a:xfrm>
              <a:off x="7498007" y="5381639"/>
              <a:ext cx="1318477" cy="2042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noAutofit/>
            </a:bodyPr>
            <a:lstStyle/>
            <a:p>
              <a:pPr marL="0" indent="0" algn="ctr" defTabSz="457200" rtl="0" eaLnBrk="1" latinLnBrk="0" hangingPunct="1"/>
              <a:fld id="{E63F3D30-2449-4BF4-A8C3-D9518E413DF5}" type="TxLink">
                <a:rPr lang="en-US" sz="1400" b="1" i="0" u="none" strike="noStrike" kern="1200" baseline="0">
                  <a:solidFill>
                    <a:srgbClr val="002A91"/>
                  </a:solidFill>
                  <a:latin typeface="Manrope"/>
                  <a:ea typeface="+mn-ea"/>
                  <a:cs typeface="Arial" panose="020B0604020202020204" pitchFamily="34" charset="0"/>
                </a:rPr>
                <a:pPr marL="0" indent="0" algn="ctr" defTabSz="457200" rtl="0" eaLnBrk="1" latinLnBrk="0" hangingPunct="1"/>
                <a:t> $-   </a:t>
              </a:fld>
              <a:endParaRPr lang="en-SG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37" name="Rectangle: Rounded Corners 36">
              <a:extLst>
                <a:ext uri="{FF2B5EF4-FFF2-40B4-BE49-F238E27FC236}">
                  <a16:creationId xmlns:a16="http://schemas.microsoft.com/office/drawing/2014/main" id="{DF5E0535-232C-1A31-16D6-6083502D0808}"/>
                </a:ext>
              </a:extLst>
            </xdr:cNvPr>
            <xdr:cNvSpPr/>
          </xdr:nvSpPr>
          <xdr:spPr>
            <a:xfrm>
              <a:off x="5416855" y="5642657"/>
              <a:ext cx="3484193" cy="550975"/>
            </a:xfrm>
            <a:prstGeom prst="roundRect">
              <a:avLst>
                <a:gd name="adj" fmla="val 2531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38" name="TextBox 47">
              <a:extLst>
                <a:ext uri="{FF2B5EF4-FFF2-40B4-BE49-F238E27FC236}">
                  <a16:creationId xmlns:a16="http://schemas.microsoft.com/office/drawing/2014/main" id="{A3B15C17-F884-4205-3302-E942F3687AF4}"/>
                </a:ext>
              </a:extLst>
            </xdr:cNvPr>
            <xdr:cNvSpPr txBox="1"/>
          </xdr:nvSpPr>
          <xdr:spPr>
            <a:xfrm>
              <a:off x="5455553" y="5664280"/>
              <a:ext cx="3417606" cy="2639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no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Total Estimated Disbursement</a:t>
              </a:r>
              <a:r>
                <a:rPr lang="en-SG" sz="1200" b="1" baseline="0">
                  <a:latin typeface="Manrope"/>
                  <a:cs typeface="Arial" panose="020B0604020202020204" pitchFamily="34" charset="0"/>
                </a:rPr>
                <a:t> Amount</a:t>
              </a:r>
              <a:endParaRPr lang="en-SG" sz="1200" b="1">
                <a:latin typeface="Manrope"/>
                <a:cs typeface="Arial" panose="020B0604020202020204" pitchFamily="34" charset="0"/>
              </a:endParaRPr>
            </a:p>
          </xdr:txBody>
        </xdr:sp>
        <xdr:sp macro="" textlink="'Logic (Backend)'!D19:E19">
          <xdr:nvSpPr>
            <xdr:cNvPr id="39" name="TextBox 48">
              <a:extLst>
                <a:ext uri="{FF2B5EF4-FFF2-40B4-BE49-F238E27FC236}">
                  <a16:creationId xmlns:a16="http://schemas.microsoft.com/office/drawing/2014/main" id="{705A9C19-1E4A-A34E-35BB-35D755F78918}"/>
                </a:ext>
              </a:extLst>
            </xdr:cNvPr>
            <xdr:cNvSpPr txBox="1"/>
          </xdr:nvSpPr>
          <xdr:spPr>
            <a:xfrm>
              <a:off x="6144730" y="5893707"/>
              <a:ext cx="2027817" cy="302216"/>
            </a:xfrm>
            <a:prstGeom prst="rect">
              <a:avLst/>
            </a:prstGeom>
            <a:noFill/>
          </xdr:spPr>
          <xdr:txBody>
            <a:bodyPr wrap="square" lIns="0" tIns="0" rIns="0" bIns="0" rtlCol="0" anchor="ctr">
              <a:no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Font typeface="Arial" panose="020B0604020202020204" pitchFamily="34" charset="0"/>
                <a:buNone/>
              </a:pPr>
              <a:fld id="{CF9759F1-6955-4A81-8B6A-485052711EF3}" type="TxLink">
                <a:rPr kumimoji="0" lang="en-US" sz="2000" b="1" i="0" u="none" strike="noStrike" kern="1200" cap="none" spc="0" normalizeH="0" baseline="0">
                  <a:ln>
                    <a:noFill/>
                  </a:ln>
                  <a:solidFill>
                    <a:srgbClr val="FFA124"/>
                  </a:solidFill>
                  <a:effectLst/>
                  <a:uLnTx/>
                  <a:uFillTx/>
                  <a:latin typeface="Manrope"/>
                  <a:ea typeface="Inter" panose="02000503000000020004" pitchFamily="2" charset="0"/>
                  <a:cs typeface="Arial" panose="020B0604020202020204" pitchFamily="34" charset="0"/>
                </a:rPr>
                <a:pPr marL="0" indent="0" algn="ctr" defTabSz="914400" rtl="0" eaLnBrk="1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Font typeface="Arial" panose="020B0604020202020204" pitchFamily="34" charset="0"/>
                  <a:buNone/>
                </a:pPr>
                <a:t> $-   </a:t>
              </a:fld>
              <a:endParaRPr kumimoji="0" lang="en-SG" sz="20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 editAs="oneCell">
    <xdr:from>
      <xdr:col>17</xdr:col>
      <xdr:colOff>46014</xdr:colOff>
      <xdr:row>33</xdr:row>
      <xdr:rowOff>124948</xdr:rowOff>
    </xdr:from>
    <xdr:to>
      <xdr:col>63</xdr:col>
      <xdr:colOff>7144</xdr:colOff>
      <xdr:row>35</xdr:row>
      <xdr:rowOff>103629</xdr:rowOff>
    </xdr:to>
    <xdr:sp macro="" textlink="">
      <xdr:nvSpPr>
        <xdr:cNvPr id="40" name="Rectangle: Rounded Corners 39">
          <a:extLst>
            <a:ext uri="{FF2B5EF4-FFF2-40B4-BE49-F238E27FC236}">
              <a16:creationId xmlns:a16="http://schemas.microsoft.com/office/drawing/2014/main" id="{B4F206F6-BFB1-4F00-8C44-E1F46B87E6A5}"/>
            </a:ext>
          </a:extLst>
        </xdr:cNvPr>
        <xdr:cNvSpPr/>
      </xdr:nvSpPr>
      <xdr:spPr>
        <a:xfrm>
          <a:off x="446064" y="6525748"/>
          <a:ext cx="9162280" cy="416831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60</xdr:col>
      <xdr:colOff>97871</xdr:colOff>
      <xdr:row>48</xdr:row>
      <xdr:rowOff>58961</xdr:rowOff>
    </xdr:from>
    <xdr:to>
      <xdr:col>63</xdr:col>
      <xdr:colOff>9524</xdr:colOff>
      <xdr:row>53</xdr:row>
      <xdr:rowOff>136863</xdr:rowOff>
    </xdr:to>
    <xdr:sp macro="" textlink="">
      <xdr:nvSpPr>
        <xdr:cNvPr id="41" name="Rectangle: Rounded Corners 40">
          <a:extLst>
            <a:ext uri="{FF2B5EF4-FFF2-40B4-BE49-F238E27FC236}">
              <a16:creationId xmlns:a16="http://schemas.microsoft.com/office/drawing/2014/main" id="{4676658E-3ECA-4255-825F-BCF622F68182}"/>
            </a:ext>
          </a:extLst>
        </xdr:cNvPr>
        <xdr:cNvSpPr/>
      </xdr:nvSpPr>
      <xdr:spPr>
        <a:xfrm>
          <a:off x="9098996" y="9431561"/>
          <a:ext cx="511729" cy="1259002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45178</xdr:colOff>
      <xdr:row>47</xdr:row>
      <xdr:rowOff>49356</xdr:rowOff>
    </xdr:from>
    <xdr:to>
      <xdr:col>63</xdr:col>
      <xdr:colOff>7144</xdr:colOff>
      <xdr:row>48</xdr:row>
      <xdr:rowOff>208895</xdr:rowOff>
    </xdr:to>
    <xdr:sp macro="" textlink="">
      <xdr:nvSpPr>
        <xdr:cNvPr id="42" name="Rectangle: Rounded Corners 41">
          <a:extLst>
            <a:ext uri="{FF2B5EF4-FFF2-40B4-BE49-F238E27FC236}">
              <a16:creationId xmlns:a16="http://schemas.microsoft.com/office/drawing/2014/main" id="{50C6F483-FFD5-4E2D-9C16-D30D3D4CEDD0}"/>
            </a:ext>
          </a:extLst>
        </xdr:cNvPr>
        <xdr:cNvSpPr/>
      </xdr:nvSpPr>
      <xdr:spPr>
        <a:xfrm>
          <a:off x="445228" y="9231456"/>
          <a:ext cx="9163116" cy="378614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30682</xdr:colOff>
      <xdr:row>54</xdr:row>
      <xdr:rowOff>14074</xdr:rowOff>
    </xdr:from>
    <xdr:to>
      <xdr:col>63</xdr:col>
      <xdr:colOff>11905</xdr:colOff>
      <xdr:row>60</xdr:row>
      <xdr:rowOff>205153</xdr:rowOff>
    </xdr:to>
    <xdr:sp macro="" textlink="">
      <xdr:nvSpPr>
        <xdr:cNvPr id="43" name="Rectangle: Rounded Corners 42">
          <a:extLst>
            <a:ext uri="{FF2B5EF4-FFF2-40B4-BE49-F238E27FC236}">
              <a16:creationId xmlns:a16="http://schemas.microsoft.com/office/drawing/2014/main" id="{750B00A1-0100-4773-B8AC-FE805E413493}"/>
            </a:ext>
          </a:extLst>
        </xdr:cNvPr>
        <xdr:cNvSpPr/>
      </xdr:nvSpPr>
      <xdr:spPr>
        <a:xfrm>
          <a:off x="3393740" y="12279343"/>
          <a:ext cx="9081261" cy="1509925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60</xdr:col>
      <xdr:colOff>97870</xdr:colOff>
      <xdr:row>61</xdr:row>
      <xdr:rowOff>146538</xdr:rowOff>
    </xdr:from>
    <xdr:to>
      <xdr:col>63</xdr:col>
      <xdr:colOff>4761</xdr:colOff>
      <xdr:row>66</xdr:row>
      <xdr:rowOff>95201</xdr:rowOff>
    </xdr:to>
    <xdr:sp macro="" textlink="">
      <xdr:nvSpPr>
        <xdr:cNvPr id="44" name="Rectangle: Rounded Corners 43">
          <a:extLst>
            <a:ext uri="{FF2B5EF4-FFF2-40B4-BE49-F238E27FC236}">
              <a16:creationId xmlns:a16="http://schemas.microsoft.com/office/drawing/2014/main" id="{45D66609-752A-4336-823E-32392C1CEB49}"/>
            </a:ext>
          </a:extLst>
        </xdr:cNvPr>
        <xdr:cNvSpPr/>
      </xdr:nvSpPr>
      <xdr:spPr>
        <a:xfrm>
          <a:off x="9098995" y="12109938"/>
          <a:ext cx="506967" cy="1129763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16603</xdr:colOff>
      <xdr:row>60</xdr:row>
      <xdr:rowOff>119227</xdr:rowOff>
    </xdr:from>
    <xdr:to>
      <xdr:col>62</xdr:col>
      <xdr:colOff>178594</xdr:colOff>
      <xdr:row>63</xdr:row>
      <xdr:rowOff>194399</xdr:rowOff>
    </xdr:to>
    <xdr:sp macro="" textlink="">
      <xdr:nvSpPr>
        <xdr:cNvPr id="45" name="Rectangle: Rounded Corners 44">
          <a:extLst>
            <a:ext uri="{FF2B5EF4-FFF2-40B4-BE49-F238E27FC236}">
              <a16:creationId xmlns:a16="http://schemas.microsoft.com/office/drawing/2014/main" id="{AF8E3CFB-0BB5-4182-93F4-7DBC394196EC}"/>
            </a:ext>
          </a:extLst>
        </xdr:cNvPr>
        <xdr:cNvSpPr/>
      </xdr:nvSpPr>
      <xdr:spPr>
        <a:xfrm>
          <a:off x="3417028" y="13663777"/>
          <a:ext cx="9163116" cy="732397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31169</xdr:colOff>
      <xdr:row>67</xdr:row>
      <xdr:rowOff>25571</xdr:rowOff>
    </xdr:from>
    <xdr:to>
      <xdr:col>63</xdr:col>
      <xdr:colOff>2380</xdr:colOff>
      <xdr:row>76</xdr:row>
      <xdr:rowOff>157370</xdr:rowOff>
    </xdr:to>
    <xdr:sp macro="" textlink="">
      <xdr:nvSpPr>
        <xdr:cNvPr id="46" name="Rectangle: Rounded Corners 45">
          <a:extLst>
            <a:ext uri="{FF2B5EF4-FFF2-40B4-BE49-F238E27FC236}">
              <a16:creationId xmlns:a16="http://schemas.microsoft.com/office/drawing/2014/main" id="{D355EB8B-6DC2-4663-891B-688545E3FC4C}"/>
            </a:ext>
          </a:extLst>
        </xdr:cNvPr>
        <xdr:cNvSpPr/>
      </xdr:nvSpPr>
      <xdr:spPr>
        <a:xfrm>
          <a:off x="3410473" y="15017093"/>
          <a:ext cx="9115211" cy="2069929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60</xdr:col>
      <xdr:colOff>30455</xdr:colOff>
      <xdr:row>73</xdr:row>
      <xdr:rowOff>63694</xdr:rowOff>
    </xdr:from>
    <xdr:to>
      <xdr:col>63</xdr:col>
      <xdr:colOff>11905</xdr:colOff>
      <xdr:row>79</xdr:row>
      <xdr:rowOff>8765</xdr:rowOff>
    </xdr:to>
    <xdr:sp macro="" textlink="">
      <xdr:nvSpPr>
        <xdr:cNvPr id="47" name="Rectangle: Rounded Corners 46">
          <a:extLst>
            <a:ext uri="{FF2B5EF4-FFF2-40B4-BE49-F238E27FC236}">
              <a16:creationId xmlns:a16="http://schemas.microsoft.com/office/drawing/2014/main" id="{39E0ADDA-D9AC-427D-9C27-C5BEE2BD1D00}"/>
            </a:ext>
          </a:extLst>
        </xdr:cNvPr>
        <xdr:cNvSpPr/>
      </xdr:nvSpPr>
      <xdr:spPr>
        <a:xfrm>
          <a:off x="9031580" y="14427394"/>
          <a:ext cx="581526" cy="1259521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56384</xdr:colOff>
      <xdr:row>72</xdr:row>
      <xdr:rowOff>47625</xdr:rowOff>
    </xdr:from>
    <xdr:to>
      <xdr:col>62</xdr:col>
      <xdr:colOff>160373</xdr:colOff>
      <xdr:row>74</xdr:row>
      <xdr:rowOff>12459</xdr:rowOff>
    </xdr:to>
    <xdr:sp macro="" textlink="">
      <xdr:nvSpPr>
        <xdr:cNvPr id="48" name="Rectangle: Rounded Corners 47">
          <a:extLst>
            <a:ext uri="{FF2B5EF4-FFF2-40B4-BE49-F238E27FC236}">
              <a16:creationId xmlns:a16="http://schemas.microsoft.com/office/drawing/2014/main" id="{FF539EFB-0717-428A-876F-B19577EEB9AE}"/>
            </a:ext>
          </a:extLst>
        </xdr:cNvPr>
        <xdr:cNvSpPr/>
      </xdr:nvSpPr>
      <xdr:spPr>
        <a:xfrm>
          <a:off x="456434" y="14220825"/>
          <a:ext cx="9105113" cy="402984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17260</xdr:colOff>
      <xdr:row>81</xdr:row>
      <xdr:rowOff>96271</xdr:rowOff>
    </xdr:from>
    <xdr:to>
      <xdr:col>62</xdr:col>
      <xdr:colOff>186645</xdr:colOff>
      <xdr:row>87</xdr:row>
      <xdr:rowOff>2366</xdr:rowOff>
    </xdr:to>
    <xdr:sp macro="" textlink="">
      <xdr:nvSpPr>
        <xdr:cNvPr id="49" name="Rectangle: Rounded Corners 48">
          <a:extLst>
            <a:ext uri="{FF2B5EF4-FFF2-40B4-BE49-F238E27FC236}">
              <a16:creationId xmlns:a16="http://schemas.microsoft.com/office/drawing/2014/main" id="{12FC013D-B6A6-4338-8946-61CAC2487735}"/>
            </a:ext>
          </a:extLst>
        </xdr:cNvPr>
        <xdr:cNvSpPr/>
      </xdr:nvSpPr>
      <xdr:spPr>
        <a:xfrm>
          <a:off x="417310" y="16050646"/>
          <a:ext cx="9170509" cy="1216818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8302</xdr:colOff>
      <xdr:row>90</xdr:row>
      <xdr:rowOff>139509</xdr:rowOff>
    </xdr:from>
    <xdr:to>
      <xdr:col>62</xdr:col>
      <xdr:colOff>190359</xdr:colOff>
      <xdr:row>90</xdr:row>
      <xdr:rowOff>194476</xdr:rowOff>
    </xdr:to>
    <xdr:sp macro="" textlink="">
      <xdr:nvSpPr>
        <xdr:cNvPr id="50" name="Rectangle: Rounded Corners 49">
          <a:extLst>
            <a:ext uri="{FF2B5EF4-FFF2-40B4-BE49-F238E27FC236}">
              <a16:creationId xmlns:a16="http://schemas.microsoft.com/office/drawing/2014/main" id="{EEC6C813-74FD-4F0B-A99D-0D739829B527}"/>
            </a:ext>
          </a:extLst>
        </xdr:cNvPr>
        <xdr:cNvSpPr/>
      </xdr:nvSpPr>
      <xdr:spPr>
        <a:xfrm>
          <a:off x="408352" y="17808384"/>
          <a:ext cx="9183181" cy="54967"/>
        </a:xfrm>
        <a:prstGeom prst="roundRect">
          <a:avLst/>
        </a:prstGeom>
        <a:solidFill>
          <a:srgbClr val="FFA124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108858</xdr:colOff>
      <xdr:row>8</xdr:row>
      <xdr:rowOff>96751</xdr:rowOff>
    </xdr:from>
    <xdr:to>
      <xdr:col>51</xdr:col>
      <xdr:colOff>23811</xdr:colOff>
      <xdr:row>10</xdr:row>
      <xdr:rowOff>209245</xdr:rowOff>
    </xdr:to>
    <xdr:sp macro="" textlink="">
      <xdr:nvSpPr>
        <xdr:cNvPr id="51" name="Text Placeholder 229">
          <a:extLst>
            <a:ext uri="{FF2B5EF4-FFF2-40B4-BE49-F238E27FC236}">
              <a16:creationId xmlns:a16="http://schemas.microsoft.com/office/drawing/2014/main" id="{03503ED3-BF53-4B63-9593-A2768B15CE69}"/>
            </a:ext>
          </a:extLst>
        </xdr:cNvPr>
        <xdr:cNvSpPr>
          <a:spLocks noGrp="1"/>
        </xdr:cNvSpPr>
      </xdr:nvSpPr>
      <xdr:spPr>
        <a:xfrm>
          <a:off x="508908" y="1620751"/>
          <a:ext cx="6715804" cy="550644"/>
        </a:xfrm>
        <a:prstGeom prst="rect">
          <a:avLst/>
        </a:prstGeom>
        <a:noFill/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  <a:defRPr kumimoji="0" lang="en-US" sz="4800" b="1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Inter" panose="02000503000000020004" pitchFamily="2" charset="0"/>
              <a:cs typeface="+mn-cs"/>
            </a:defRPr>
          </a:lvl1pPr>
          <a:lvl2pPr marL="0" indent="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400"/>
            </a:spcAft>
            <a:buFontTx/>
            <a:buNone/>
            <a:defRPr lang="en-US" sz="2400" b="0" kern="1200">
              <a:solidFill>
                <a:schemeClr val="tx2"/>
              </a:solidFill>
              <a:latin typeface="+mn-lt"/>
              <a:ea typeface="+mn-ea"/>
              <a:cs typeface="+mn-cs"/>
            </a:defRPr>
          </a:lvl2pPr>
          <a:lvl3pPr marL="0" indent="0" algn="l" defTabSz="914400" rtl="0" eaLnBrk="1" latinLnBrk="0" hangingPunct="1">
            <a:lnSpc>
              <a:spcPct val="100000"/>
            </a:lnSpc>
            <a:spcBef>
              <a:spcPts val="1200"/>
            </a:spcBef>
            <a:spcAft>
              <a:spcPts val="0"/>
            </a:spcAft>
            <a:buFont typeface="Arial" panose="020B0604020202020204" pitchFamily="34" charset="0"/>
            <a:buNone/>
            <a:defRPr lang="en-US" sz="1800" b="1" kern="1200">
              <a:solidFill>
                <a:schemeClr val="bg1"/>
              </a:solidFill>
              <a:latin typeface="+mn-lt"/>
              <a:ea typeface="+mn-ea"/>
              <a:cs typeface="+mn-cs"/>
            </a:defRPr>
          </a:lvl3pPr>
          <a:lvl4pPr marL="284163" indent="-284163" algn="l" defTabSz="914400" rtl="0" eaLnBrk="1" latinLnBrk="0" hangingPunct="1">
            <a:lnSpc>
              <a:spcPct val="100000"/>
            </a:lnSpc>
            <a:spcBef>
              <a:spcPts val="300"/>
            </a:spcBef>
            <a:spcAft>
              <a:spcPts val="300"/>
            </a:spcAft>
            <a:buClr>
              <a:schemeClr val="accent1"/>
            </a:buClr>
            <a:buSzPct val="100000"/>
            <a:buFont typeface="Arial" panose="020B0604020202020204" pitchFamily="34" charset="0"/>
            <a:buChar char="▬"/>
            <a:defRPr lang="en-US" sz="1800" b="0" kern="1200" dirty="0" smtClean="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71450" marR="0" indent="-171450" algn="l" defTabSz="914400" rtl="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tabLst/>
            <a:defRPr lang="en-US" sz="1600" kern="1200" smtClean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lvl5pPr>
          <a:lvl6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defRPr sz="5400" b="1" kern="1200">
              <a:solidFill>
                <a:schemeClr val="tx2"/>
              </a:solidFill>
              <a:latin typeface="+mj-lt"/>
              <a:ea typeface="+mn-ea"/>
              <a:cs typeface="+mn-cs"/>
            </a:defRPr>
          </a:lvl6pPr>
          <a:lvl7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Font typeface="Arial" panose="020B0604020202020204" pitchFamily="34" charset="0"/>
            <a:buNone/>
            <a:defRPr sz="5400" b="1" kern="1200">
              <a:solidFill>
                <a:schemeClr val="accent1"/>
              </a:solidFill>
              <a:latin typeface="+mj-lt"/>
              <a:ea typeface="+mn-ea"/>
              <a:cs typeface="+mn-cs"/>
            </a:defRPr>
          </a:lvl7pPr>
          <a:lvl8pPr marL="0" indent="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400" kern="12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0" lang="en-SG" sz="2400" b="1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anrope"/>
              <a:cs typeface="Arial" panose="020B0604020202020204" pitchFamily="34" charset="0"/>
            </a:rPr>
            <a:t>Total Estimated Disbursement Amount:</a:t>
          </a:r>
          <a:endParaRPr lang="en-US" sz="1200">
            <a:solidFill>
              <a:schemeClr val="bg1"/>
            </a:solidFill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23</xdr:col>
      <xdr:colOff>61202</xdr:colOff>
      <xdr:row>11</xdr:row>
      <xdr:rowOff>116499</xdr:rowOff>
    </xdr:from>
    <xdr:to>
      <xdr:col>34</xdr:col>
      <xdr:colOff>109905</xdr:colOff>
      <xdr:row>13</xdr:row>
      <xdr:rowOff>82368</xdr:rowOff>
    </xdr:to>
    <xdr:sp macro="" textlink="">
      <xdr:nvSpPr>
        <xdr:cNvPr id="52" name="Text Placeholder 229">
          <a:extLst>
            <a:ext uri="{FF2B5EF4-FFF2-40B4-BE49-F238E27FC236}">
              <a16:creationId xmlns:a16="http://schemas.microsoft.com/office/drawing/2014/main" id="{99E3B908-E285-4949-B71E-4D5AA42950B1}"/>
            </a:ext>
          </a:extLst>
        </xdr:cNvPr>
        <xdr:cNvSpPr>
          <a:spLocks noGrp="1"/>
        </xdr:cNvSpPr>
      </xdr:nvSpPr>
      <xdr:spPr>
        <a:xfrm>
          <a:off x="4611221" y="2534384"/>
          <a:ext cx="2224799" cy="405484"/>
        </a:xfrm>
        <a:prstGeom prst="rect">
          <a:avLst/>
        </a:prstGeom>
        <a:noFill/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  <a:defRPr kumimoji="0" lang="en-US" sz="4800" b="1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Inter" panose="02000503000000020004" pitchFamily="2" charset="0"/>
              <a:cs typeface="+mn-cs"/>
            </a:defRPr>
          </a:lvl1pPr>
          <a:lvl2pPr marL="0" indent="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400"/>
            </a:spcAft>
            <a:buFontTx/>
            <a:buNone/>
            <a:defRPr lang="en-US" sz="2400" b="0" kern="1200">
              <a:solidFill>
                <a:schemeClr val="tx2"/>
              </a:solidFill>
              <a:latin typeface="+mn-lt"/>
              <a:ea typeface="+mn-ea"/>
              <a:cs typeface="+mn-cs"/>
            </a:defRPr>
          </a:lvl2pPr>
          <a:lvl3pPr marL="0" indent="0" algn="l" defTabSz="914400" rtl="0" eaLnBrk="1" latinLnBrk="0" hangingPunct="1">
            <a:lnSpc>
              <a:spcPct val="100000"/>
            </a:lnSpc>
            <a:spcBef>
              <a:spcPts val="1200"/>
            </a:spcBef>
            <a:spcAft>
              <a:spcPts val="0"/>
            </a:spcAft>
            <a:buFont typeface="Arial" panose="020B0604020202020204" pitchFamily="34" charset="0"/>
            <a:buNone/>
            <a:defRPr lang="en-US" sz="1800" b="1" kern="1200">
              <a:solidFill>
                <a:schemeClr val="bg1"/>
              </a:solidFill>
              <a:latin typeface="+mn-lt"/>
              <a:ea typeface="+mn-ea"/>
              <a:cs typeface="+mn-cs"/>
            </a:defRPr>
          </a:lvl3pPr>
          <a:lvl4pPr marL="284163" indent="-284163" algn="l" defTabSz="914400" rtl="0" eaLnBrk="1" latinLnBrk="0" hangingPunct="1">
            <a:lnSpc>
              <a:spcPct val="100000"/>
            </a:lnSpc>
            <a:spcBef>
              <a:spcPts val="300"/>
            </a:spcBef>
            <a:spcAft>
              <a:spcPts val="300"/>
            </a:spcAft>
            <a:buClr>
              <a:schemeClr val="accent1"/>
            </a:buClr>
            <a:buSzPct val="100000"/>
            <a:buFont typeface="Arial" panose="020B0604020202020204" pitchFamily="34" charset="0"/>
            <a:buChar char="▬"/>
            <a:defRPr lang="en-US" sz="1800" b="0" kern="1200" dirty="0" smtClean="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71450" marR="0" indent="-171450" algn="l" defTabSz="914400" rtl="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tabLst/>
            <a:defRPr lang="en-US" sz="1600" kern="1200" smtClean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lvl5pPr>
          <a:lvl6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defRPr sz="5400" b="1" kern="1200">
              <a:solidFill>
                <a:schemeClr val="tx2"/>
              </a:solidFill>
              <a:latin typeface="+mj-lt"/>
              <a:ea typeface="+mn-ea"/>
              <a:cs typeface="+mn-cs"/>
            </a:defRPr>
          </a:lvl6pPr>
          <a:lvl7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Font typeface="Arial" panose="020B0604020202020204" pitchFamily="34" charset="0"/>
            <a:buNone/>
            <a:defRPr sz="5400" b="1" kern="1200">
              <a:solidFill>
                <a:schemeClr val="accent1"/>
              </a:solidFill>
              <a:latin typeface="+mj-lt"/>
              <a:ea typeface="+mn-ea"/>
              <a:cs typeface="+mn-cs"/>
            </a:defRPr>
          </a:lvl7pPr>
          <a:lvl8pPr marL="0" indent="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400" kern="12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0" lang="en-SG" sz="2800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anrope bold" pitchFamily="2" charset="0"/>
              <a:cs typeface="Arial" panose="020B0604020202020204" pitchFamily="34" charset="0"/>
            </a:rPr>
            <a:t>Government</a:t>
          </a:r>
          <a:endParaRPr lang="en-US" sz="1400">
            <a:solidFill>
              <a:schemeClr val="bg1"/>
            </a:solidFill>
            <a:latin typeface="Manrope bold" pitchFamily="2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44</xdr:col>
      <xdr:colOff>179294</xdr:colOff>
      <xdr:row>11</xdr:row>
      <xdr:rowOff>93987</xdr:rowOff>
    </xdr:from>
    <xdr:to>
      <xdr:col>57</xdr:col>
      <xdr:colOff>11206</xdr:colOff>
      <xdr:row>13</xdr:row>
      <xdr:rowOff>125378</xdr:rowOff>
    </xdr:to>
    <xdr:sp macro="" textlink="">
      <xdr:nvSpPr>
        <xdr:cNvPr id="53" name="Text Placeholder 229">
          <a:extLst>
            <a:ext uri="{FF2B5EF4-FFF2-40B4-BE49-F238E27FC236}">
              <a16:creationId xmlns:a16="http://schemas.microsoft.com/office/drawing/2014/main" id="{A854CC60-3EE2-419C-9854-CE410122EF17}"/>
            </a:ext>
          </a:extLst>
        </xdr:cNvPr>
        <xdr:cNvSpPr>
          <a:spLocks noGrp="1"/>
        </xdr:cNvSpPr>
      </xdr:nvSpPr>
      <xdr:spPr>
        <a:xfrm>
          <a:off x="5980019" y="2189487"/>
          <a:ext cx="2432237" cy="469541"/>
        </a:xfrm>
        <a:prstGeom prst="rect">
          <a:avLst/>
        </a:prstGeom>
        <a:noFill/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  <a:defRPr kumimoji="0" lang="en-US" sz="4800" b="1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Inter" panose="02000503000000020004" pitchFamily="2" charset="0"/>
              <a:cs typeface="+mn-cs"/>
            </a:defRPr>
          </a:lvl1pPr>
          <a:lvl2pPr marL="0" indent="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400"/>
            </a:spcAft>
            <a:buFontTx/>
            <a:buNone/>
            <a:defRPr lang="en-US" sz="2400" b="0" kern="1200">
              <a:solidFill>
                <a:schemeClr val="tx2"/>
              </a:solidFill>
              <a:latin typeface="+mn-lt"/>
              <a:ea typeface="+mn-ea"/>
              <a:cs typeface="+mn-cs"/>
            </a:defRPr>
          </a:lvl2pPr>
          <a:lvl3pPr marL="0" indent="0" algn="l" defTabSz="914400" rtl="0" eaLnBrk="1" latinLnBrk="0" hangingPunct="1">
            <a:lnSpc>
              <a:spcPct val="100000"/>
            </a:lnSpc>
            <a:spcBef>
              <a:spcPts val="1200"/>
            </a:spcBef>
            <a:spcAft>
              <a:spcPts val="0"/>
            </a:spcAft>
            <a:buFont typeface="Arial" panose="020B0604020202020204" pitchFamily="34" charset="0"/>
            <a:buNone/>
            <a:defRPr lang="en-US" sz="1800" b="1" kern="1200">
              <a:solidFill>
                <a:schemeClr val="bg1"/>
              </a:solidFill>
              <a:latin typeface="+mn-lt"/>
              <a:ea typeface="+mn-ea"/>
              <a:cs typeface="+mn-cs"/>
            </a:defRPr>
          </a:lvl3pPr>
          <a:lvl4pPr marL="284163" indent="-284163" algn="l" defTabSz="914400" rtl="0" eaLnBrk="1" latinLnBrk="0" hangingPunct="1">
            <a:lnSpc>
              <a:spcPct val="100000"/>
            </a:lnSpc>
            <a:spcBef>
              <a:spcPts val="300"/>
            </a:spcBef>
            <a:spcAft>
              <a:spcPts val="300"/>
            </a:spcAft>
            <a:buClr>
              <a:schemeClr val="accent1"/>
            </a:buClr>
            <a:buSzPct val="100000"/>
            <a:buFont typeface="Arial" panose="020B0604020202020204" pitchFamily="34" charset="0"/>
            <a:buChar char="▬"/>
            <a:defRPr lang="en-US" sz="1800" b="0" kern="1200" dirty="0" smtClean="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71450" marR="0" indent="-171450" algn="l" defTabSz="914400" rtl="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tabLst/>
            <a:defRPr lang="en-US" sz="1600" kern="1200" smtClean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lvl5pPr>
          <a:lvl6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defRPr sz="5400" b="1" kern="1200">
              <a:solidFill>
                <a:schemeClr val="tx2"/>
              </a:solidFill>
              <a:latin typeface="+mj-lt"/>
              <a:ea typeface="+mn-ea"/>
              <a:cs typeface="+mn-cs"/>
            </a:defRPr>
          </a:lvl6pPr>
          <a:lvl7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Font typeface="Arial" panose="020B0604020202020204" pitchFamily="34" charset="0"/>
            <a:buNone/>
            <a:defRPr sz="5400" b="1" kern="1200">
              <a:solidFill>
                <a:schemeClr val="accent1"/>
              </a:solidFill>
              <a:latin typeface="+mj-lt"/>
              <a:ea typeface="+mn-ea"/>
              <a:cs typeface="+mn-cs"/>
            </a:defRPr>
          </a:lvl7pPr>
          <a:lvl8pPr marL="0" indent="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400" kern="12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0" lang="en-SG" sz="2800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anrope bold" pitchFamily="2" charset="0"/>
              <a:cs typeface="Arial" panose="020B0604020202020204" pitchFamily="34" charset="0"/>
            </a:rPr>
            <a:t>Tote Board</a:t>
          </a:r>
          <a:endParaRPr lang="en-US" sz="2800">
            <a:solidFill>
              <a:schemeClr val="bg1"/>
            </a:solidFill>
            <a:latin typeface="Manrope bold" pitchFamily="2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19</xdr:col>
      <xdr:colOff>158438</xdr:colOff>
      <xdr:row>13</xdr:row>
      <xdr:rowOff>110240</xdr:rowOff>
    </xdr:from>
    <xdr:to>
      <xdr:col>37</xdr:col>
      <xdr:colOff>44748</xdr:colOff>
      <xdr:row>16</xdr:row>
      <xdr:rowOff>28879</xdr:rowOff>
    </xdr:to>
    <xdr:sp macro="" textlink="'Logic (Backend)'!D61:E61">
      <xdr:nvSpPr>
        <xdr:cNvPr id="54" name="Text Placeholder 229">
          <a:extLst>
            <a:ext uri="{FF2B5EF4-FFF2-40B4-BE49-F238E27FC236}">
              <a16:creationId xmlns:a16="http://schemas.microsoft.com/office/drawing/2014/main" id="{517F0F74-3240-4FE8-968E-5D3FEA1FE27F}"/>
            </a:ext>
          </a:extLst>
        </xdr:cNvPr>
        <xdr:cNvSpPr>
          <a:spLocks noGrp="1"/>
        </xdr:cNvSpPr>
      </xdr:nvSpPr>
      <xdr:spPr>
        <a:xfrm>
          <a:off x="3917150" y="2967740"/>
          <a:ext cx="3447194" cy="578062"/>
        </a:xfrm>
        <a:prstGeom prst="rect">
          <a:avLst/>
        </a:prstGeom>
        <a:noFill/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  <a:defRPr kumimoji="0" lang="en-US" sz="4800" b="1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Inter" panose="02000503000000020004" pitchFamily="2" charset="0"/>
              <a:cs typeface="+mn-cs"/>
            </a:defRPr>
          </a:lvl1pPr>
          <a:lvl2pPr marL="0" indent="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400"/>
            </a:spcAft>
            <a:buFontTx/>
            <a:buNone/>
            <a:defRPr lang="en-US" sz="2400" b="0" kern="1200">
              <a:solidFill>
                <a:schemeClr val="tx2"/>
              </a:solidFill>
              <a:latin typeface="+mn-lt"/>
              <a:ea typeface="+mn-ea"/>
              <a:cs typeface="+mn-cs"/>
            </a:defRPr>
          </a:lvl2pPr>
          <a:lvl3pPr marL="0" indent="0" algn="l" defTabSz="914400" rtl="0" eaLnBrk="1" latinLnBrk="0" hangingPunct="1">
            <a:lnSpc>
              <a:spcPct val="100000"/>
            </a:lnSpc>
            <a:spcBef>
              <a:spcPts val="1200"/>
            </a:spcBef>
            <a:spcAft>
              <a:spcPts val="0"/>
            </a:spcAft>
            <a:buFont typeface="Arial" panose="020B0604020202020204" pitchFamily="34" charset="0"/>
            <a:buNone/>
            <a:defRPr lang="en-US" sz="1800" b="1" kern="1200">
              <a:solidFill>
                <a:schemeClr val="bg1"/>
              </a:solidFill>
              <a:latin typeface="+mn-lt"/>
              <a:ea typeface="+mn-ea"/>
              <a:cs typeface="+mn-cs"/>
            </a:defRPr>
          </a:lvl3pPr>
          <a:lvl4pPr marL="284163" indent="-284163" algn="l" defTabSz="914400" rtl="0" eaLnBrk="1" latinLnBrk="0" hangingPunct="1">
            <a:lnSpc>
              <a:spcPct val="100000"/>
            </a:lnSpc>
            <a:spcBef>
              <a:spcPts val="300"/>
            </a:spcBef>
            <a:spcAft>
              <a:spcPts val="300"/>
            </a:spcAft>
            <a:buClr>
              <a:schemeClr val="accent1"/>
            </a:buClr>
            <a:buSzPct val="100000"/>
            <a:buFont typeface="Arial" panose="020B0604020202020204" pitchFamily="34" charset="0"/>
            <a:buChar char="▬"/>
            <a:defRPr lang="en-US" sz="1800" b="0" kern="1200" dirty="0" smtClean="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71450" marR="0" indent="-171450" algn="l" defTabSz="914400" rtl="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tabLst/>
            <a:defRPr lang="en-US" sz="1600" kern="1200" smtClean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lvl5pPr>
          <a:lvl6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defRPr sz="5400" b="1" kern="1200">
              <a:solidFill>
                <a:schemeClr val="tx2"/>
              </a:solidFill>
              <a:latin typeface="+mj-lt"/>
              <a:ea typeface="+mn-ea"/>
              <a:cs typeface="+mn-cs"/>
            </a:defRPr>
          </a:lvl6pPr>
          <a:lvl7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Font typeface="Arial" panose="020B0604020202020204" pitchFamily="34" charset="0"/>
            <a:buNone/>
            <a:defRPr sz="5400" b="1" kern="1200">
              <a:solidFill>
                <a:schemeClr val="accent1"/>
              </a:solidFill>
              <a:latin typeface="+mj-lt"/>
              <a:ea typeface="+mn-ea"/>
              <a:cs typeface="+mn-cs"/>
            </a:defRPr>
          </a:lvl7pPr>
          <a:lvl8pPr marL="0" indent="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400" kern="12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</a:pPr>
          <a:fld id="{F92917BA-2EA9-472C-9C44-5052ED2A7A9C}" type="TxLink">
            <a:rPr kumimoji="0" lang="en-US" sz="2400" b="1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rPr>
            <a:pPr marL="0" indent="0" algn="ctr" defTabSz="914400" rtl="0" eaLnBrk="1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Font typeface="Arial" panose="020B0604020202020204" pitchFamily="34" charset="0"/>
              <a:buNone/>
            </a:pPr>
            <a:t> $-   </a:t>
          </a:fld>
          <a:endParaRPr kumimoji="0" lang="en-US" sz="2400" b="1" i="0" u="none" strike="noStrike" kern="1200" cap="none" spc="0" normalizeH="0" baseline="0" dirty="0">
            <a:ln>
              <a:noFill/>
            </a:ln>
            <a:solidFill>
              <a:schemeClr val="bg1"/>
            </a:solidFill>
            <a:effectLst/>
            <a:uLnTx/>
            <a:uFillTx/>
            <a:latin typeface="Manrope"/>
            <a:ea typeface="Inter" panose="02000503000000020004" pitchFamily="2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41</xdr:col>
      <xdr:colOff>158305</xdr:colOff>
      <xdr:row>13</xdr:row>
      <xdr:rowOff>161515</xdr:rowOff>
    </xdr:from>
    <xdr:to>
      <xdr:col>59</xdr:col>
      <xdr:colOff>107672</xdr:colOff>
      <xdr:row>15</xdr:row>
      <xdr:rowOff>185754</xdr:rowOff>
    </xdr:to>
    <xdr:sp macro="" textlink="'Logic (Backend)'!D62:E62">
      <xdr:nvSpPr>
        <xdr:cNvPr id="55" name="Text Placeholder 229">
          <a:extLst>
            <a:ext uri="{FF2B5EF4-FFF2-40B4-BE49-F238E27FC236}">
              <a16:creationId xmlns:a16="http://schemas.microsoft.com/office/drawing/2014/main" id="{3FDCF487-0487-4F18-9B74-A10C148FA911}"/>
            </a:ext>
          </a:extLst>
        </xdr:cNvPr>
        <xdr:cNvSpPr>
          <a:spLocks noGrp="1"/>
        </xdr:cNvSpPr>
      </xdr:nvSpPr>
      <xdr:spPr>
        <a:xfrm>
          <a:off x="5358955" y="2638015"/>
          <a:ext cx="3549817" cy="462389"/>
        </a:xfrm>
        <a:prstGeom prst="rect">
          <a:avLst/>
        </a:prstGeom>
        <a:noFill/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  <a:defRPr kumimoji="0" lang="en-US" sz="4800" b="1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Inter" panose="02000503000000020004" pitchFamily="2" charset="0"/>
              <a:cs typeface="+mn-cs"/>
            </a:defRPr>
          </a:lvl1pPr>
          <a:lvl2pPr marL="0" indent="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400"/>
            </a:spcAft>
            <a:buFontTx/>
            <a:buNone/>
            <a:defRPr lang="en-US" sz="2400" b="0" kern="1200">
              <a:solidFill>
                <a:schemeClr val="tx2"/>
              </a:solidFill>
              <a:latin typeface="+mn-lt"/>
              <a:ea typeface="+mn-ea"/>
              <a:cs typeface="+mn-cs"/>
            </a:defRPr>
          </a:lvl2pPr>
          <a:lvl3pPr marL="0" indent="0" algn="l" defTabSz="914400" rtl="0" eaLnBrk="1" latinLnBrk="0" hangingPunct="1">
            <a:lnSpc>
              <a:spcPct val="100000"/>
            </a:lnSpc>
            <a:spcBef>
              <a:spcPts val="1200"/>
            </a:spcBef>
            <a:spcAft>
              <a:spcPts val="0"/>
            </a:spcAft>
            <a:buFont typeface="Arial" panose="020B0604020202020204" pitchFamily="34" charset="0"/>
            <a:buNone/>
            <a:defRPr lang="en-US" sz="1800" b="1" kern="1200">
              <a:solidFill>
                <a:schemeClr val="bg1"/>
              </a:solidFill>
              <a:latin typeface="+mn-lt"/>
              <a:ea typeface="+mn-ea"/>
              <a:cs typeface="+mn-cs"/>
            </a:defRPr>
          </a:lvl3pPr>
          <a:lvl4pPr marL="284163" indent="-284163" algn="l" defTabSz="914400" rtl="0" eaLnBrk="1" latinLnBrk="0" hangingPunct="1">
            <a:lnSpc>
              <a:spcPct val="100000"/>
            </a:lnSpc>
            <a:spcBef>
              <a:spcPts val="300"/>
            </a:spcBef>
            <a:spcAft>
              <a:spcPts val="300"/>
            </a:spcAft>
            <a:buClr>
              <a:schemeClr val="accent1"/>
            </a:buClr>
            <a:buSzPct val="100000"/>
            <a:buFont typeface="Arial" panose="020B0604020202020204" pitchFamily="34" charset="0"/>
            <a:buChar char="▬"/>
            <a:defRPr lang="en-US" sz="1800" b="0" kern="1200" dirty="0" smtClean="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71450" marR="0" indent="-171450" algn="l" defTabSz="914400" rtl="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tabLst/>
            <a:defRPr lang="en-US" sz="1600" kern="1200" smtClean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lvl5pPr>
          <a:lvl6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defRPr sz="5400" b="1" kern="1200">
              <a:solidFill>
                <a:schemeClr val="tx2"/>
              </a:solidFill>
              <a:latin typeface="+mj-lt"/>
              <a:ea typeface="+mn-ea"/>
              <a:cs typeface="+mn-cs"/>
            </a:defRPr>
          </a:lvl6pPr>
          <a:lvl7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Font typeface="Arial" panose="020B0604020202020204" pitchFamily="34" charset="0"/>
            <a:buNone/>
            <a:defRPr sz="5400" b="1" kern="1200">
              <a:solidFill>
                <a:schemeClr val="accent1"/>
              </a:solidFill>
              <a:latin typeface="+mj-lt"/>
              <a:ea typeface="+mn-ea"/>
              <a:cs typeface="+mn-cs"/>
            </a:defRPr>
          </a:lvl7pPr>
          <a:lvl8pPr marL="0" indent="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400" kern="12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</a:pPr>
          <a:fld id="{3C4626B6-FDD3-421E-B26A-FAE5E09BA3DF}" type="TxLink">
            <a:rPr kumimoji="0" lang="en-US" sz="2400" b="1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rPr>
            <a:pPr marL="0" indent="0" algn="ctr" defTabSz="914400" rtl="0" eaLnBrk="1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Font typeface="Arial" panose="020B0604020202020204" pitchFamily="34" charset="0"/>
              <a:buNone/>
            </a:pPr>
            <a:t> $-   </a:t>
          </a:fld>
          <a:endParaRPr kumimoji="0" lang="en-US" sz="2400" b="1" i="0" u="none" strike="noStrike" kern="1200" cap="none" spc="0" normalizeH="0" baseline="0" dirty="0">
            <a:ln>
              <a:noFill/>
            </a:ln>
            <a:solidFill>
              <a:schemeClr val="bg1"/>
            </a:solidFill>
            <a:effectLst/>
            <a:uLnTx/>
            <a:uFillTx/>
            <a:latin typeface="Manrope"/>
            <a:ea typeface="Inter" panose="02000503000000020004" pitchFamily="2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48</xdr:col>
      <xdr:colOff>65191</xdr:colOff>
      <xdr:row>8</xdr:row>
      <xdr:rowOff>96512</xdr:rowOff>
    </xdr:from>
    <xdr:to>
      <xdr:col>62</xdr:col>
      <xdr:colOff>153866</xdr:colOff>
      <xdr:row>10</xdr:row>
      <xdr:rowOff>200025</xdr:rowOff>
    </xdr:to>
    <xdr:sp macro="" textlink="'Logic (Backend)'!D63:E63">
      <xdr:nvSpPr>
        <xdr:cNvPr id="56" name="Text Placeholder 229">
          <a:extLst>
            <a:ext uri="{FF2B5EF4-FFF2-40B4-BE49-F238E27FC236}">
              <a16:creationId xmlns:a16="http://schemas.microsoft.com/office/drawing/2014/main" id="{A9CD9A30-47B7-496B-A5A7-0A6E8F985557}"/>
            </a:ext>
          </a:extLst>
        </xdr:cNvPr>
        <xdr:cNvSpPr>
          <a:spLocks noGrp="1"/>
        </xdr:cNvSpPr>
      </xdr:nvSpPr>
      <xdr:spPr>
        <a:xfrm>
          <a:off x="9560883" y="1854974"/>
          <a:ext cx="2858252" cy="543128"/>
        </a:xfrm>
        <a:prstGeom prst="rect">
          <a:avLst/>
        </a:prstGeom>
        <a:noFill/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  <a:defRPr kumimoji="0" lang="en-US" sz="4800" b="1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Inter" panose="02000503000000020004" pitchFamily="2" charset="0"/>
              <a:cs typeface="+mn-cs"/>
            </a:defRPr>
          </a:lvl1pPr>
          <a:lvl2pPr marL="0" indent="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400"/>
            </a:spcAft>
            <a:buFontTx/>
            <a:buNone/>
            <a:defRPr lang="en-US" sz="2400" b="0" kern="1200">
              <a:solidFill>
                <a:schemeClr val="tx2"/>
              </a:solidFill>
              <a:latin typeface="+mn-lt"/>
              <a:ea typeface="+mn-ea"/>
              <a:cs typeface="+mn-cs"/>
            </a:defRPr>
          </a:lvl2pPr>
          <a:lvl3pPr marL="0" indent="0" algn="l" defTabSz="914400" rtl="0" eaLnBrk="1" latinLnBrk="0" hangingPunct="1">
            <a:lnSpc>
              <a:spcPct val="100000"/>
            </a:lnSpc>
            <a:spcBef>
              <a:spcPts val="1200"/>
            </a:spcBef>
            <a:spcAft>
              <a:spcPts val="0"/>
            </a:spcAft>
            <a:buFont typeface="Arial" panose="020B0604020202020204" pitchFamily="34" charset="0"/>
            <a:buNone/>
            <a:defRPr lang="en-US" sz="1800" b="1" kern="1200">
              <a:solidFill>
                <a:schemeClr val="bg1"/>
              </a:solidFill>
              <a:latin typeface="+mn-lt"/>
              <a:ea typeface="+mn-ea"/>
              <a:cs typeface="+mn-cs"/>
            </a:defRPr>
          </a:lvl3pPr>
          <a:lvl4pPr marL="284163" indent="-284163" algn="l" defTabSz="914400" rtl="0" eaLnBrk="1" latinLnBrk="0" hangingPunct="1">
            <a:lnSpc>
              <a:spcPct val="100000"/>
            </a:lnSpc>
            <a:spcBef>
              <a:spcPts val="300"/>
            </a:spcBef>
            <a:spcAft>
              <a:spcPts val="300"/>
            </a:spcAft>
            <a:buClr>
              <a:schemeClr val="accent1"/>
            </a:buClr>
            <a:buSzPct val="100000"/>
            <a:buFont typeface="Arial" panose="020B0604020202020204" pitchFamily="34" charset="0"/>
            <a:buChar char="▬"/>
            <a:defRPr lang="en-US" sz="1800" b="0" kern="1200" dirty="0" smtClean="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71450" marR="0" indent="-171450" algn="l" defTabSz="914400" rtl="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tabLst/>
            <a:defRPr lang="en-US" sz="1600" kern="1200" smtClean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lvl5pPr>
          <a:lvl6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defRPr sz="5400" b="1" kern="1200">
              <a:solidFill>
                <a:schemeClr val="tx2"/>
              </a:solidFill>
              <a:latin typeface="+mj-lt"/>
              <a:ea typeface="+mn-ea"/>
              <a:cs typeface="+mn-cs"/>
            </a:defRPr>
          </a:lvl6pPr>
          <a:lvl7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Font typeface="Arial" panose="020B0604020202020204" pitchFamily="34" charset="0"/>
            <a:buNone/>
            <a:defRPr sz="5400" b="1" kern="1200">
              <a:solidFill>
                <a:schemeClr val="accent1"/>
              </a:solidFill>
              <a:latin typeface="+mj-lt"/>
              <a:ea typeface="+mn-ea"/>
              <a:cs typeface="+mn-cs"/>
            </a:defRPr>
          </a:lvl7pPr>
          <a:lvl8pPr marL="0" indent="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400" kern="12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</a:pPr>
          <a:fld id="{C644436A-A34F-4857-BB3B-47B027862C69}" type="TxLink">
            <a:rPr kumimoji="0" lang="en-US" sz="2800" b="1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rPr>
            <a:pPr marL="0" indent="0" algn="ctr" defTabSz="914400" rtl="0" eaLnBrk="1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Font typeface="Arial" panose="020B0604020202020204" pitchFamily="34" charset="0"/>
              <a:buNone/>
            </a:pPr>
            <a:t> $-   </a:t>
          </a:fld>
          <a:endParaRPr kumimoji="0" lang="en-US" sz="2800" b="1" i="0" u="none" strike="noStrike" kern="1200" cap="none" spc="0" normalizeH="0" baseline="0" dirty="0">
            <a:ln>
              <a:noFill/>
            </a:ln>
            <a:solidFill>
              <a:schemeClr val="bg1"/>
            </a:solidFill>
            <a:effectLst/>
            <a:uLnTx/>
            <a:uFillTx/>
            <a:latin typeface="Manrope"/>
            <a:ea typeface="Inter" panose="02000503000000020004" pitchFamily="2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187529</xdr:colOff>
      <xdr:row>15</xdr:row>
      <xdr:rowOff>176913</xdr:rowOff>
    </xdr:from>
    <xdr:to>
      <xdr:col>38</xdr:col>
      <xdr:colOff>65782</xdr:colOff>
      <xdr:row>20</xdr:row>
      <xdr:rowOff>5116</xdr:rowOff>
    </xdr:to>
    <xdr:sp macro="" textlink="">
      <xdr:nvSpPr>
        <xdr:cNvPr id="57" name="Text Placeholder 229">
          <a:extLst>
            <a:ext uri="{FF2B5EF4-FFF2-40B4-BE49-F238E27FC236}">
              <a16:creationId xmlns:a16="http://schemas.microsoft.com/office/drawing/2014/main" id="{A79D38FE-7CD9-4221-B351-A43EEADD3A01}"/>
            </a:ext>
          </a:extLst>
        </xdr:cNvPr>
        <xdr:cNvSpPr>
          <a:spLocks noGrp="1"/>
        </xdr:cNvSpPr>
      </xdr:nvSpPr>
      <xdr:spPr>
        <a:xfrm>
          <a:off x="787604" y="3034413"/>
          <a:ext cx="3878754" cy="923578"/>
        </a:xfrm>
        <a:prstGeom prst="rect">
          <a:avLst/>
        </a:prstGeom>
        <a:noFill/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  <a:defRPr kumimoji="0" lang="en-US" sz="4800" b="1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Inter" panose="02000503000000020004" pitchFamily="2" charset="0"/>
              <a:cs typeface="+mn-cs"/>
            </a:defRPr>
          </a:lvl1pPr>
          <a:lvl2pPr marL="0" indent="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400"/>
            </a:spcAft>
            <a:buFontTx/>
            <a:buNone/>
            <a:defRPr lang="en-US" sz="2400" b="0" kern="1200">
              <a:solidFill>
                <a:schemeClr val="tx2"/>
              </a:solidFill>
              <a:latin typeface="+mn-lt"/>
              <a:ea typeface="+mn-ea"/>
              <a:cs typeface="+mn-cs"/>
            </a:defRPr>
          </a:lvl2pPr>
          <a:lvl3pPr marL="0" indent="0" algn="l" defTabSz="914400" rtl="0" eaLnBrk="1" latinLnBrk="0" hangingPunct="1">
            <a:lnSpc>
              <a:spcPct val="100000"/>
            </a:lnSpc>
            <a:spcBef>
              <a:spcPts val="1200"/>
            </a:spcBef>
            <a:spcAft>
              <a:spcPts val="0"/>
            </a:spcAft>
            <a:buFont typeface="Arial" panose="020B0604020202020204" pitchFamily="34" charset="0"/>
            <a:buNone/>
            <a:defRPr lang="en-US" sz="1800" b="1" kern="1200">
              <a:solidFill>
                <a:schemeClr val="bg1"/>
              </a:solidFill>
              <a:latin typeface="+mn-lt"/>
              <a:ea typeface="+mn-ea"/>
              <a:cs typeface="+mn-cs"/>
            </a:defRPr>
          </a:lvl3pPr>
          <a:lvl4pPr marL="284163" indent="-284163" algn="l" defTabSz="914400" rtl="0" eaLnBrk="1" latinLnBrk="0" hangingPunct="1">
            <a:lnSpc>
              <a:spcPct val="100000"/>
            </a:lnSpc>
            <a:spcBef>
              <a:spcPts val="300"/>
            </a:spcBef>
            <a:spcAft>
              <a:spcPts val="300"/>
            </a:spcAft>
            <a:buClr>
              <a:schemeClr val="accent1"/>
            </a:buClr>
            <a:buSzPct val="100000"/>
            <a:buFont typeface="Arial" panose="020B0604020202020204" pitchFamily="34" charset="0"/>
            <a:buChar char="▬"/>
            <a:defRPr lang="en-US" sz="1800" b="0" kern="1200" dirty="0" smtClean="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71450" marR="0" indent="-171450" algn="l" defTabSz="914400" rtl="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tabLst/>
            <a:defRPr lang="en-US" sz="1600" kern="1200" smtClean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lvl5pPr>
          <a:lvl6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defRPr sz="5400" b="1" kern="1200">
              <a:solidFill>
                <a:schemeClr val="tx2"/>
              </a:solidFill>
              <a:latin typeface="+mj-lt"/>
              <a:ea typeface="+mn-ea"/>
              <a:cs typeface="+mn-cs"/>
            </a:defRPr>
          </a:lvl6pPr>
          <a:lvl7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Font typeface="Arial" panose="020B0604020202020204" pitchFamily="34" charset="0"/>
            <a:buNone/>
            <a:defRPr sz="5400" b="1" kern="1200">
              <a:solidFill>
                <a:schemeClr val="accent1"/>
              </a:solidFill>
              <a:latin typeface="+mj-lt"/>
              <a:ea typeface="+mn-ea"/>
              <a:cs typeface="+mn-cs"/>
            </a:defRPr>
          </a:lvl7pPr>
          <a:lvl8pPr marL="0" indent="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400" kern="12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0" lang="en-SG" sz="1200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cs typeface="Arial" panose="020B0604020202020204" pitchFamily="34" charset="0"/>
            </a:rPr>
            <a:t>30% matching </a:t>
          </a:r>
        </a:p>
        <a:p>
          <a:pPr algn="ctr"/>
          <a:r>
            <a:rPr kumimoji="0" lang="en-SG" sz="1200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cs typeface="Arial" panose="020B0604020202020204" pitchFamily="34" charset="0"/>
            </a:rPr>
            <a:t>(up to $75,000 per successful applicant </a:t>
          </a:r>
        </a:p>
        <a:p>
          <a:pPr algn="ctr"/>
          <a:r>
            <a:rPr kumimoji="0" lang="en-SG" sz="1200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cs typeface="Arial" panose="020B0604020202020204" pitchFamily="34" charset="0"/>
            </a:rPr>
            <a:t>per FY)</a:t>
          </a:r>
          <a:endParaRPr lang="en-US" sz="800">
            <a:solidFill>
              <a:srgbClr val="FFA124"/>
            </a:solidFill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40</xdr:col>
      <xdr:colOff>74544</xdr:colOff>
      <xdr:row>15</xdr:row>
      <xdr:rowOff>208815</xdr:rowOff>
    </xdr:from>
    <xdr:to>
      <xdr:col>61</xdr:col>
      <xdr:colOff>132522</xdr:colOff>
      <xdr:row>19</xdr:row>
      <xdr:rowOff>197034</xdr:rowOff>
    </xdr:to>
    <xdr:sp macro="" textlink="">
      <xdr:nvSpPr>
        <xdr:cNvPr id="58" name="Text Placeholder 229">
          <a:extLst>
            <a:ext uri="{FF2B5EF4-FFF2-40B4-BE49-F238E27FC236}">
              <a16:creationId xmlns:a16="http://schemas.microsoft.com/office/drawing/2014/main" id="{E4E0D389-302C-4E55-868A-DC8C049FEA1A}"/>
            </a:ext>
          </a:extLst>
        </xdr:cNvPr>
        <xdr:cNvSpPr>
          <a:spLocks noGrp="1"/>
        </xdr:cNvSpPr>
      </xdr:nvSpPr>
      <xdr:spPr>
        <a:xfrm>
          <a:off x="7987621" y="3505930"/>
          <a:ext cx="4212343" cy="867450"/>
        </a:xfrm>
        <a:prstGeom prst="rect">
          <a:avLst/>
        </a:prstGeom>
        <a:noFill/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indent="0" algn="l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None/>
            <a:defRPr kumimoji="0" lang="en-US" sz="4800" b="1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lt"/>
              <a:ea typeface="Inter" panose="02000503000000020004" pitchFamily="2" charset="0"/>
              <a:cs typeface="+mn-cs"/>
            </a:defRPr>
          </a:lvl1pPr>
          <a:lvl2pPr marL="0" indent="0" algn="l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400"/>
            </a:spcAft>
            <a:buFontTx/>
            <a:buNone/>
            <a:defRPr lang="en-US" sz="2400" b="0" kern="1200">
              <a:solidFill>
                <a:schemeClr val="tx2"/>
              </a:solidFill>
              <a:latin typeface="+mn-lt"/>
              <a:ea typeface="+mn-ea"/>
              <a:cs typeface="+mn-cs"/>
            </a:defRPr>
          </a:lvl2pPr>
          <a:lvl3pPr marL="0" indent="0" algn="l" defTabSz="914400" rtl="0" eaLnBrk="1" latinLnBrk="0" hangingPunct="1">
            <a:lnSpc>
              <a:spcPct val="100000"/>
            </a:lnSpc>
            <a:spcBef>
              <a:spcPts val="1200"/>
            </a:spcBef>
            <a:spcAft>
              <a:spcPts val="0"/>
            </a:spcAft>
            <a:buFont typeface="Arial" panose="020B0604020202020204" pitchFamily="34" charset="0"/>
            <a:buNone/>
            <a:defRPr lang="en-US" sz="1800" b="1" kern="1200">
              <a:solidFill>
                <a:schemeClr val="bg1"/>
              </a:solidFill>
              <a:latin typeface="+mn-lt"/>
              <a:ea typeface="+mn-ea"/>
              <a:cs typeface="+mn-cs"/>
            </a:defRPr>
          </a:lvl3pPr>
          <a:lvl4pPr marL="284163" indent="-284163" algn="l" defTabSz="914400" rtl="0" eaLnBrk="1" latinLnBrk="0" hangingPunct="1">
            <a:lnSpc>
              <a:spcPct val="100000"/>
            </a:lnSpc>
            <a:spcBef>
              <a:spcPts val="300"/>
            </a:spcBef>
            <a:spcAft>
              <a:spcPts val="300"/>
            </a:spcAft>
            <a:buClr>
              <a:schemeClr val="accent1"/>
            </a:buClr>
            <a:buSzPct val="100000"/>
            <a:buFont typeface="Arial" panose="020B0604020202020204" pitchFamily="34" charset="0"/>
            <a:buChar char="▬"/>
            <a:defRPr lang="en-US" sz="1800" b="0" kern="1200" dirty="0" smtClean="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71450" marR="0" indent="-171450" algn="l" defTabSz="914400" rtl="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tabLst/>
            <a:defRPr lang="en-US" sz="1600" kern="1200" smtClean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lvl5pPr>
          <a:lvl6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Clr>
              <a:schemeClr val="accent1"/>
            </a:buClr>
            <a:buSzPct val="70000"/>
            <a:buFont typeface="Inter" panose="02000503000000020004" pitchFamily="2" charset="0"/>
            <a:buNone/>
            <a:defRPr sz="5400" b="1" kern="1200">
              <a:solidFill>
                <a:schemeClr val="tx2"/>
              </a:solidFill>
              <a:latin typeface="+mj-lt"/>
              <a:ea typeface="+mn-ea"/>
              <a:cs typeface="+mn-cs"/>
            </a:defRPr>
          </a:lvl6pPr>
          <a:lvl7pPr marL="0" indent="0" algn="l" defTabSz="914400" rtl="0" eaLnBrk="1" latinLnBrk="0" hangingPunct="1">
            <a:lnSpc>
              <a:spcPct val="100000"/>
            </a:lnSpc>
            <a:spcBef>
              <a:spcPts val="500"/>
            </a:spcBef>
            <a:spcAft>
              <a:spcPts val="600"/>
            </a:spcAft>
            <a:buFont typeface="Arial" panose="020B0604020202020204" pitchFamily="34" charset="0"/>
            <a:buNone/>
            <a:defRPr sz="5400" b="1" kern="1200">
              <a:solidFill>
                <a:schemeClr val="accent1"/>
              </a:solidFill>
              <a:latin typeface="+mj-lt"/>
              <a:ea typeface="+mn-ea"/>
              <a:cs typeface="+mn-cs"/>
            </a:defRPr>
          </a:lvl7pPr>
          <a:lvl8pPr marL="0" indent="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400" kern="12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0" lang="en-SG" sz="1200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cs typeface="Arial" panose="020B0604020202020204" pitchFamily="34" charset="0"/>
            </a:rPr>
            <a:t>20% matching </a:t>
          </a:r>
        </a:p>
        <a:p>
          <a:pPr algn="ctr"/>
          <a:r>
            <a:rPr kumimoji="0" lang="en-SG" sz="1200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cs typeface="Arial" panose="020B0604020202020204" pitchFamily="34" charset="0"/>
            </a:rPr>
            <a:t>(up to $50,000 per successful application </a:t>
          </a:r>
        </a:p>
        <a:p>
          <a:pPr algn="ctr"/>
          <a:r>
            <a:rPr kumimoji="0" lang="en-SG" sz="1200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cs typeface="Arial" panose="020B0604020202020204" pitchFamily="34" charset="0"/>
            </a:rPr>
            <a:t>- max 5 per applicant per FY)</a:t>
          </a:r>
          <a:endParaRPr lang="en-US" sz="800">
            <a:solidFill>
              <a:srgbClr val="FFA124"/>
            </a:solidFill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38</xdr:col>
      <xdr:colOff>112832</xdr:colOff>
      <xdr:row>13</xdr:row>
      <xdr:rowOff>20411</xdr:rowOff>
    </xdr:from>
    <xdr:to>
      <xdr:col>40</xdr:col>
      <xdr:colOff>106412</xdr:colOff>
      <xdr:row>16</xdr:row>
      <xdr:rowOff>163256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E4219E10-E793-447E-B580-390AFB6955B4}"/>
            </a:ext>
          </a:extLst>
        </xdr:cNvPr>
        <xdr:cNvCxnSpPr/>
      </xdr:nvCxnSpPr>
      <xdr:spPr>
        <a:xfrm flipH="1">
          <a:off x="4713407" y="2496911"/>
          <a:ext cx="393629" cy="800070"/>
        </a:xfrm>
        <a:prstGeom prst="line">
          <a:avLst/>
        </a:prstGeom>
        <a:ln w="57150">
          <a:solidFill>
            <a:schemeClr val="bg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20685</xdr:colOff>
      <xdr:row>100</xdr:row>
      <xdr:rowOff>27278</xdr:rowOff>
    </xdr:from>
    <xdr:to>
      <xdr:col>63</xdr:col>
      <xdr:colOff>17859</xdr:colOff>
      <xdr:row>104</xdr:row>
      <xdr:rowOff>199920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DBFC2D50-5D00-497C-BD06-A80169CD1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1591" y="22631294"/>
          <a:ext cx="9307862" cy="1053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169472</xdr:colOff>
      <xdr:row>1</xdr:row>
      <xdr:rowOff>200185</xdr:rowOff>
    </xdr:from>
    <xdr:to>
      <xdr:col>24</xdr:col>
      <xdr:colOff>196857</xdr:colOff>
      <xdr:row>7</xdr:row>
      <xdr:rowOff>54952</xdr:rowOff>
    </xdr:to>
    <xdr:pic>
      <xdr:nvPicPr>
        <xdr:cNvPr id="61" name="Picture 60" descr="Who We Are">
          <a:extLst>
            <a:ext uri="{FF2B5EF4-FFF2-40B4-BE49-F238E27FC236}">
              <a16:creationId xmlns:a16="http://schemas.microsoft.com/office/drawing/2014/main" id="{210F18C6-B80F-4CC3-9985-1F8DE0CC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0357" y="419993"/>
          <a:ext cx="1214346" cy="1173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60</xdr:col>
      <xdr:colOff>49058</xdr:colOff>
      <xdr:row>35</xdr:row>
      <xdr:rowOff>40451</xdr:rowOff>
    </xdr:from>
    <xdr:to>
      <xdr:col>63</xdr:col>
      <xdr:colOff>2380</xdr:colOff>
      <xdr:row>41</xdr:row>
      <xdr:rowOff>110073</xdr:rowOff>
    </xdr:to>
    <xdr:sp macro="" textlink="">
      <xdr:nvSpPr>
        <xdr:cNvPr id="62" name="Rectangle: Rounded Corners 61">
          <a:extLst>
            <a:ext uri="{FF2B5EF4-FFF2-40B4-BE49-F238E27FC236}">
              <a16:creationId xmlns:a16="http://schemas.microsoft.com/office/drawing/2014/main" id="{7AC23EB2-16C5-463A-9CF1-4FCD9B58DDAD}"/>
            </a:ext>
          </a:extLst>
        </xdr:cNvPr>
        <xdr:cNvSpPr/>
      </xdr:nvSpPr>
      <xdr:spPr>
        <a:xfrm>
          <a:off x="9050183" y="6822251"/>
          <a:ext cx="553398" cy="1469797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24767</xdr:colOff>
      <xdr:row>35</xdr:row>
      <xdr:rowOff>72755</xdr:rowOff>
    </xdr:from>
    <xdr:to>
      <xdr:col>19</xdr:col>
      <xdr:colOff>173843</xdr:colOff>
      <xdr:row>41</xdr:row>
      <xdr:rowOff>110073</xdr:rowOff>
    </xdr:to>
    <xdr:sp macro="" textlink="">
      <xdr:nvSpPr>
        <xdr:cNvPr id="63" name="Rectangle: Rounded Corners 62">
          <a:extLst>
            <a:ext uri="{FF2B5EF4-FFF2-40B4-BE49-F238E27FC236}">
              <a16:creationId xmlns:a16="http://schemas.microsoft.com/office/drawing/2014/main" id="{044E77D7-268A-4F3C-A85B-5D9605F4FA99}"/>
            </a:ext>
          </a:extLst>
        </xdr:cNvPr>
        <xdr:cNvSpPr/>
      </xdr:nvSpPr>
      <xdr:spPr>
        <a:xfrm>
          <a:off x="424817" y="6854555"/>
          <a:ext cx="549125" cy="1437493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18716</xdr:colOff>
      <xdr:row>40</xdr:row>
      <xdr:rowOff>87358</xdr:rowOff>
    </xdr:from>
    <xdr:to>
      <xdr:col>63</xdr:col>
      <xdr:colOff>2197</xdr:colOff>
      <xdr:row>47</xdr:row>
      <xdr:rowOff>80596</xdr:rowOff>
    </xdr:to>
    <xdr:sp macro="" textlink="">
      <xdr:nvSpPr>
        <xdr:cNvPr id="64" name="Rectangle: Rounded Corners 63">
          <a:extLst>
            <a:ext uri="{FF2B5EF4-FFF2-40B4-BE49-F238E27FC236}">
              <a16:creationId xmlns:a16="http://schemas.microsoft.com/office/drawing/2014/main" id="{9DEF8A8C-1743-4315-81D8-855EE7EDD8A5}"/>
            </a:ext>
          </a:extLst>
        </xdr:cNvPr>
        <xdr:cNvSpPr/>
      </xdr:nvSpPr>
      <xdr:spPr>
        <a:xfrm>
          <a:off x="3381774" y="9143435"/>
          <a:ext cx="9083519" cy="1531892"/>
        </a:xfrm>
        <a:prstGeom prst="roundRect">
          <a:avLst>
            <a:gd name="adj" fmla="val 1378"/>
          </a:avLst>
        </a:prstGeom>
        <a:solidFill>
          <a:srgbClr val="002A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SG">
            <a:latin typeface="Manrope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69372</xdr:colOff>
      <xdr:row>62</xdr:row>
      <xdr:rowOff>77049</xdr:rowOff>
    </xdr:from>
    <xdr:to>
      <xdr:col>61</xdr:col>
      <xdr:colOff>154781</xdr:colOff>
      <xdr:row>73</xdr:row>
      <xdr:rowOff>175398</xdr:rowOff>
    </xdr:to>
    <xdr:grpSp>
      <xdr:nvGrpSpPr>
        <xdr:cNvPr id="65" name="Group 64">
          <a:extLst>
            <a:ext uri="{FF2B5EF4-FFF2-40B4-BE49-F238E27FC236}">
              <a16:creationId xmlns:a16="http://schemas.microsoft.com/office/drawing/2014/main" id="{8F92B7E7-25D7-4482-A15A-21195299E4BC}"/>
            </a:ext>
          </a:extLst>
        </xdr:cNvPr>
        <xdr:cNvGrpSpPr/>
      </xdr:nvGrpSpPr>
      <xdr:grpSpPr>
        <a:xfrm>
          <a:off x="3743301" y="13983549"/>
          <a:ext cx="8862016" cy="2629278"/>
          <a:chOff x="715997" y="12193539"/>
          <a:chExt cx="8738416" cy="2594972"/>
        </a:xfrm>
      </xdr:grpSpPr>
      <xdr:sp macro="" textlink="">
        <xdr:nvSpPr>
          <xdr:cNvPr id="66" name="Rectangle: Rounded Corners 65">
            <a:extLst>
              <a:ext uri="{FF2B5EF4-FFF2-40B4-BE49-F238E27FC236}">
                <a16:creationId xmlns:a16="http://schemas.microsoft.com/office/drawing/2014/main" id="{835E8440-E8B3-3A44-1C19-FB43DDA03E1A}"/>
              </a:ext>
            </a:extLst>
          </xdr:cNvPr>
          <xdr:cNvSpPr/>
        </xdr:nvSpPr>
        <xdr:spPr>
          <a:xfrm>
            <a:off x="9091531" y="12327378"/>
            <a:ext cx="362882" cy="1105515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67" name="Rectangle: Rounded Corners 66">
            <a:extLst>
              <a:ext uri="{FF2B5EF4-FFF2-40B4-BE49-F238E27FC236}">
                <a16:creationId xmlns:a16="http://schemas.microsoft.com/office/drawing/2014/main" id="{CAB13DAB-64A6-72F3-CE07-997CB43916CC}"/>
              </a:ext>
            </a:extLst>
          </xdr:cNvPr>
          <xdr:cNvSpPr/>
        </xdr:nvSpPr>
        <xdr:spPr>
          <a:xfrm>
            <a:off x="715997" y="12196340"/>
            <a:ext cx="4179840" cy="1202588"/>
          </a:xfrm>
          <a:prstGeom prst="roundRect">
            <a:avLst>
              <a:gd name="adj" fmla="val 141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68" name="Rectangle: Rounded Corners 67">
            <a:extLst>
              <a:ext uri="{FF2B5EF4-FFF2-40B4-BE49-F238E27FC236}">
                <a16:creationId xmlns:a16="http://schemas.microsoft.com/office/drawing/2014/main" id="{2CE49EF2-3266-AF27-6509-53A44FA228DE}"/>
              </a:ext>
            </a:extLst>
          </xdr:cNvPr>
          <xdr:cNvSpPr/>
        </xdr:nvSpPr>
        <xdr:spPr>
          <a:xfrm>
            <a:off x="3391886" y="12193539"/>
            <a:ext cx="6062527" cy="383465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69" name="TextBox 54">
            <a:extLst>
              <a:ext uri="{FF2B5EF4-FFF2-40B4-BE49-F238E27FC236}">
                <a16:creationId xmlns:a16="http://schemas.microsoft.com/office/drawing/2014/main" id="{4AD70548-B8E1-DE0F-1EC0-14D2EC347247}"/>
              </a:ext>
            </a:extLst>
          </xdr:cNvPr>
          <xdr:cNvSpPr txBox="1"/>
        </xdr:nvSpPr>
        <xdr:spPr>
          <a:xfrm>
            <a:off x="735271" y="12694857"/>
            <a:ext cx="5192444" cy="4041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l" defTabSz="457200" rtl="0" eaLnBrk="1" latinLnBrk="0" hangingPunct="1"/>
            <a:r>
              <a:rPr lang="en-SG" sz="1800" b="1" kern="1200">
                <a:solidFill>
                  <a:schemeClr val="dk1"/>
                </a:solidFill>
                <a:latin typeface="Manrope"/>
                <a:ea typeface="+mn-ea"/>
                <a:cs typeface="Arial" panose="020B0604020202020204" pitchFamily="34" charset="0"/>
              </a:rPr>
              <a:t>Estimated amount submitted for claims:</a:t>
            </a:r>
          </a:p>
        </xdr:txBody>
      </xdr:sp>
      <xdr:sp macro="" textlink="">
        <xdr:nvSpPr>
          <xdr:cNvPr id="70" name="TextBox 55">
            <a:extLst>
              <a:ext uri="{FF2B5EF4-FFF2-40B4-BE49-F238E27FC236}">
                <a16:creationId xmlns:a16="http://schemas.microsoft.com/office/drawing/2014/main" id="{234DF0E8-061B-0E49-FD82-F6A0934B977A}"/>
              </a:ext>
            </a:extLst>
          </xdr:cNvPr>
          <xdr:cNvSpPr txBox="1"/>
        </xdr:nvSpPr>
        <xdr:spPr>
          <a:xfrm>
            <a:off x="731950" y="12300059"/>
            <a:ext cx="1597724" cy="362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kumimoji="0" lang="en-SG" sz="24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t>Project</a:t>
            </a:r>
            <a:r>
              <a:rPr kumimoji="0" lang="en-SG" sz="24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cs typeface="Arial" panose="020B0604020202020204" pitchFamily="34" charset="0"/>
              </a:rPr>
              <a:t> </a:t>
            </a:r>
            <a:r>
              <a:rPr kumimoji="0" lang="en-SG" sz="24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t>4</a:t>
            </a:r>
          </a:p>
        </xdr:txBody>
      </xdr:sp>
      <xdr:sp macro="" textlink="">
        <xdr:nvSpPr>
          <xdr:cNvPr id="71" name="Rectangle: Rounded Corners 70">
            <a:extLst>
              <a:ext uri="{FF2B5EF4-FFF2-40B4-BE49-F238E27FC236}">
                <a16:creationId xmlns:a16="http://schemas.microsoft.com/office/drawing/2014/main" id="{43FD1CD1-8C6C-E9D1-D48A-E2467A71041E}"/>
              </a:ext>
            </a:extLst>
          </xdr:cNvPr>
          <xdr:cNvSpPr/>
        </xdr:nvSpPr>
        <xdr:spPr>
          <a:xfrm>
            <a:off x="715997" y="13218541"/>
            <a:ext cx="8738416" cy="1569970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72" name="Rectangle: Rounded Corners 71">
            <a:extLst>
              <a:ext uri="{FF2B5EF4-FFF2-40B4-BE49-F238E27FC236}">
                <a16:creationId xmlns:a16="http://schemas.microsoft.com/office/drawing/2014/main" id="{4D571D75-7864-CC26-CB48-168D06A8CDA0}"/>
              </a:ext>
            </a:extLst>
          </xdr:cNvPr>
          <xdr:cNvSpPr/>
        </xdr:nvSpPr>
        <xdr:spPr>
          <a:xfrm>
            <a:off x="845610" y="13227903"/>
            <a:ext cx="4104704" cy="1409700"/>
          </a:xfrm>
          <a:prstGeom prst="roundRect">
            <a:avLst>
              <a:gd name="adj" fmla="val 5927"/>
            </a:avLst>
          </a:prstGeom>
          <a:solidFill>
            <a:srgbClr val="FFF0D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73" name="Rectangle: Rounded Corners 72">
            <a:extLst>
              <a:ext uri="{FF2B5EF4-FFF2-40B4-BE49-F238E27FC236}">
                <a16:creationId xmlns:a16="http://schemas.microsoft.com/office/drawing/2014/main" id="{E263958F-C580-9099-E7B5-762EDF68330E}"/>
              </a:ext>
            </a:extLst>
          </xdr:cNvPr>
          <xdr:cNvSpPr/>
        </xdr:nvSpPr>
        <xdr:spPr>
          <a:xfrm>
            <a:off x="5188080" y="13223138"/>
            <a:ext cx="4103487" cy="1414463"/>
          </a:xfrm>
          <a:prstGeom prst="roundRect">
            <a:avLst>
              <a:gd name="adj" fmla="val 5927"/>
            </a:avLst>
          </a:prstGeom>
          <a:solidFill>
            <a:srgbClr val="FFF0D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74" name="TextBox 60">
            <a:extLst>
              <a:ext uri="{FF2B5EF4-FFF2-40B4-BE49-F238E27FC236}">
                <a16:creationId xmlns:a16="http://schemas.microsoft.com/office/drawing/2014/main" id="{09590E46-FC58-4AA3-E874-36D2ECB5D401}"/>
              </a:ext>
            </a:extLst>
          </xdr:cNvPr>
          <xdr:cNvSpPr txBox="1"/>
        </xdr:nvSpPr>
        <xdr:spPr>
          <a:xfrm>
            <a:off x="728139" y="13268726"/>
            <a:ext cx="2360911" cy="4907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Government Remaining </a:t>
            </a:r>
          </a:p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Share </a:t>
            </a:r>
            <a:r>
              <a:rPr lang="en-SG" sz="1200" b="1" baseline="0">
                <a:latin typeface="Manrope"/>
                <a:cs typeface="Arial" panose="020B0604020202020204" pitchFamily="34" charset="0"/>
              </a:rPr>
              <a:t>Amount</a:t>
            </a:r>
          </a:p>
        </xdr:txBody>
      </xdr:sp>
      <xdr:sp macro="" textlink="">
        <xdr:nvSpPr>
          <xdr:cNvPr id="75" name="TextBox 61">
            <a:extLst>
              <a:ext uri="{FF2B5EF4-FFF2-40B4-BE49-F238E27FC236}">
                <a16:creationId xmlns:a16="http://schemas.microsoft.com/office/drawing/2014/main" id="{0E6B47ED-9144-3D5E-E5C7-F5CEBF3CDEB6}"/>
              </a:ext>
            </a:extLst>
          </xdr:cNvPr>
          <xdr:cNvSpPr txBox="1"/>
        </xdr:nvSpPr>
        <xdr:spPr>
          <a:xfrm>
            <a:off x="3018831" y="13276790"/>
            <a:ext cx="1767128" cy="4671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Tote Board Maximum </a:t>
            </a:r>
          </a:p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Share Amount</a:t>
            </a:r>
          </a:p>
        </xdr:txBody>
      </xdr:sp>
      <xdr:sp macro="" textlink="'Logic (Backend)'!D43:E43">
        <xdr:nvSpPr>
          <xdr:cNvPr id="76" name="TextBox 62">
            <a:extLst>
              <a:ext uri="{FF2B5EF4-FFF2-40B4-BE49-F238E27FC236}">
                <a16:creationId xmlns:a16="http://schemas.microsoft.com/office/drawing/2014/main" id="{ED2ABDEB-9F9E-7304-DEEB-4D898A635D34}"/>
              </a:ext>
            </a:extLst>
          </xdr:cNvPr>
          <xdr:cNvSpPr txBox="1"/>
        </xdr:nvSpPr>
        <xdr:spPr>
          <a:xfrm>
            <a:off x="1229526" y="13702738"/>
            <a:ext cx="1334949" cy="2840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b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EE9AE632-111A-4085-B19C-12596FCF38AF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$75,000.00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'Logic (Backend)'!D44:E44">
        <xdr:nvSpPr>
          <xdr:cNvPr id="77" name="TextBox 63">
            <a:extLst>
              <a:ext uri="{FF2B5EF4-FFF2-40B4-BE49-F238E27FC236}">
                <a16:creationId xmlns:a16="http://schemas.microsoft.com/office/drawing/2014/main" id="{D3C3487D-D0BA-4CA6-0AEB-083EE9FC8344}"/>
              </a:ext>
            </a:extLst>
          </xdr:cNvPr>
          <xdr:cNvSpPr txBox="1"/>
        </xdr:nvSpPr>
        <xdr:spPr>
          <a:xfrm>
            <a:off x="3152140" y="13693132"/>
            <a:ext cx="143793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F020D66B-0385-4FE8-903D-45B337155BEF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$50,000.00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78" name="Rectangle: Rounded Corners 77">
            <a:extLst>
              <a:ext uri="{FF2B5EF4-FFF2-40B4-BE49-F238E27FC236}">
                <a16:creationId xmlns:a16="http://schemas.microsoft.com/office/drawing/2014/main" id="{A5AE5536-ACD6-01A0-473B-3A3D0F58CA1C}"/>
              </a:ext>
            </a:extLst>
          </xdr:cNvPr>
          <xdr:cNvSpPr/>
        </xdr:nvSpPr>
        <xdr:spPr>
          <a:xfrm>
            <a:off x="1159906" y="13982921"/>
            <a:ext cx="3507705" cy="559673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79" name="TextBox 65">
            <a:extLst>
              <a:ext uri="{FF2B5EF4-FFF2-40B4-BE49-F238E27FC236}">
                <a16:creationId xmlns:a16="http://schemas.microsoft.com/office/drawing/2014/main" id="{812DAF70-E598-E86C-88FE-798BBAB28C89}"/>
              </a:ext>
            </a:extLst>
          </xdr:cNvPr>
          <xdr:cNvSpPr txBox="1"/>
        </xdr:nvSpPr>
        <xdr:spPr>
          <a:xfrm>
            <a:off x="1646622" y="13972420"/>
            <a:ext cx="2490444" cy="3378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Total Maximum Grant Amount</a:t>
            </a:r>
          </a:p>
        </xdr:txBody>
      </xdr:sp>
      <xdr:sp macro="" textlink="'Logic (Backend)'!D45:E45">
        <xdr:nvSpPr>
          <xdr:cNvPr id="80" name="TextBox 66">
            <a:extLst>
              <a:ext uri="{FF2B5EF4-FFF2-40B4-BE49-F238E27FC236}">
                <a16:creationId xmlns:a16="http://schemas.microsoft.com/office/drawing/2014/main" id="{B14CF86B-5764-B84E-1986-ECAE02102747}"/>
              </a:ext>
            </a:extLst>
          </xdr:cNvPr>
          <xdr:cNvSpPr txBox="1"/>
        </xdr:nvSpPr>
        <xdr:spPr>
          <a:xfrm>
            <a:off x="1878404" y="14213468"/>
            <a:ext cx="2077555" cy="353946"/>
          </a:xfrm>
          <a:prstGeom prst="rect">
            <a:avLst/>
          </a:prstGeom>
          <a:noFill/>
        </xdr:spPr>
        <xdr:txBody>
          <a:bodyPr wrap="square" lIns="0" tIns="0" rIns="0" bIns="0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914400" rtl="0" eaLnBrk="1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Font typeface="Arial" panose="020B0604020202020204" pitchFamily="34" charset="0"/>
              <a:buNone/>
            </a:pPr>
            <a:fld id="{66E84ABB-605A-4D66-BD2F-97694C6F7A1E}" type="TxLink">
              <a:rPr kumimoji="0" lang="en-US" sz="20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pPr marL="0" indent="0" algn="ctr" defTabSz="914400" rtl="0" eaLnBrk="1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Font typeface="Arial" panose="020B0604020202020204" pitchFamily="34" charset="0"/>
                <a:buNone/>
              </a:pPr>
              <a:t> $125,000.00 </a:t>
            </a:fld>
            <a:endParaRPr kumimoji="0" lang="en-SG" sz="2000" b="1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1" name="TextBox 67">
            <a:extLst>
              <a:ext uri="{FF2B5EF4-FFF2-40B4-BE49-F238E27FC236}">
                <a16:creationId xmlns:a16="http://schemas.microsoft.com/office/drawing/2014/main" id="{99393EAA-7EBB-3584-92FF-36977305B5D8}"/>
              </a:ext>
            </a:extLst>
          </xdr:cNvPr>
          <xdr:cNvSpPr txBox="1"/>
        </xdr:nvSpPr>
        <xdr:spPr>
          <a:xfrm>
            <a:off x="5189852" y="13283456"/>
            <a:ext cx="2030228" cy="4671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Government Estimated</a:t>
            </a:r>
          </a:p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Disbursement</a:t>
            </a:r>
            <a:r>
              <a:rPr lang="en-SG" sz="1200" b="1" baseline="0">
                <a:latin typeface="Manrope"/>
                <a:cs typeface="Arial" panose="020B0604020202020204" pitchFamily="34" charset="0"/>
              </a:rPr>
              <a:t> Amount</a:t>
            </a:r>
          </a:p>
        </xdr:txBody>
      </xdr:sp>
      <xdr:sp macro="" textlink="">
        <xdr:nvSpPr>
          <xdr:cNvPr id="82" name="TextBox 68">
            <a:extLst>
              <a:ext uri="{FF2B5EF4-FFF2-40B4-BE49-F238E27FC236}">
                <a16:creationId xmlns:a16="http://schemas.microsoft.com/office/drawing/2014/main" id="{81DE3961-F4DD-F1CB-8006-D66A3393DE04}"/>
              </a:ext>
            </a:extLst>
          </xdr:cNvPr>
          <xdr:cNvSpPr txBox="1"/>
        </xdr:nvSpPr>
        <xdr:spPr>
          <a:xfrm>
            <a:off x="7266584" y="13278482"/>
            <a:ext cx="1993678" cy="4671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Tote Board Estimated</a:t>
            </a:r>
          </a:p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Disbursement Amount</a:t>
            </a:r>
          </a:p>
        </xdr:txBody>
      </xdr:sp>
      <xdr:sp macro="" textlink="'Logic (Backend)'!D47:E47">
        <xdr:nvSpPr>
          <xdr:cNvPr id="83" name="TextBox 69">
            <a:extLst>
              <a:ext uri="{FF2B5EF4-FFF2-40B4-BE49-F238E27FC236}">
                <a16:creationId xmlns:a16="http://schemas.microsoft.com/office/drawing/2014/main" id="{8A5A654F-63C9-21AF-915E-78B2A911CE1B}"/>
              </a:ext>
            </a:extLst>
          </xdr:cNvPr>
          <xdr:cNvSpPr txBox="1"/>
        </xdr:nvSpPr>
        <xdr:spPr>
          <a:xfrm>
            <a:off x="5490438" y="13678458"/>
            <a:ext cx="1342365" cy="28514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445F0B21-8846-48DC-8580-079E5BB55357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$-  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'Logic (Backend)'!D48:E48">
        <xdr:nvSpPr>
          <xdr:cNvPr id="84" name="TextBox 70">
            <a:extLst>
              <a:ext uri="{FF2B5EF4-FFF2-40B4-BE49-F238E27FC236}">
                <a16:creationId xmlns:a16="http://schemas.microsoft.com/office/drawing/2014/main" id="{1D4DC4CA-E0EC-3D1E-04E2-7F899EFDC11C}"/>
              </a:ext>
            </a:extLst>
          </xdr:cNvPr>
          <xdr:cNvSpPr txBox="1"/>
        </xdr:nvSpPr>
        <xdr:spPr>
          <a:xfrm>
            <a:off x="7570080" y="13691289"/>
            <a:ext cx="1342366" cy="28514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610BE2EE-C0A7-48F7-94D8-30ACB692BE79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$-  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85" name="Rectangle: Rounded Corners 84">
            <a:extLst>
              <a:ext uri="{FF2B5EF4-FFF2-40B4-BE49-F238E27FC236}">
                <a16:creationId xmlns:a16="http://schemas.microsoft.com/office/drawing/2014/main" id="{5D86B735-8843-4319-1EAE-D1F8C9216796}"/>
              </a:ext>
            </a:extLst>
          </xdr:cNvPr>
          <xdr:cNvSpPr/>
        </xdr:nvSpPr>
        <xdr:spPr>
          <a:xfrm>
            <a:off x="5487488" y="13984144"/>
            <a:ext cx="3502230" cy="558441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86" name="TextBox 72">
            <a:extLst>
              <a:ext uri="{FF2B5EF4-FFF2-40B4-BE49-F238E27FC236}">
                <a16:creationId xmlns:a16="http://schemas.microsoft.com/office/drawing/2014/main" id="{2F396A63-5CB8-8F6B-619B-4803510A737B}"/>
              </a:ext>
            </a:extLst>
          </xdr:cNvPr>
          <xdr:cNvSpPr txBox="1"/>
        </xdr:nvSpPr>
        <xdr:spPr>
          <a:xfrm>
            <a:off x="5518926" y="13966772"/>
            <a:ext cx="3435285" cy="3511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r>
              <a:rPr lang="en-SG" sz="1200" b="1" kern="1200">
                <a:solidFill>
                  <a:schemeClr val="tx1"/>
                </a:solidFill>
                <a:latin typeface="Manrope"/>
                <a:ea typeface="+mn-ea"/>
                <a:cs typeface="Arial" panose="020B0604020202020204" pitchFamily="34" charset="0"/>
              </a:rPr>
              <a:t>Total Estimated Disbursement Amount</a:t>
            </a:r>
          </a:p>
        </xdr:txBody>
      </xdr:sp>
      <xdr:sp macro="" textlink="'Logic (Backend)'!D49:E49">
        <xdr:nvSpPr>
          <xdr:cNvPr id="87" name="TextBox 73">
            <a:extLst>
              <a:ext uri="{FF2B5EF4-FFF2-40B4-BE49-F238E27FC236}">
                <a16:creationId xmlns:a16="http://schemas.microsoft.com/office/drawing/2014/main" id="{7418C611-BF4D-80CA-3675-04FB1185885D}"/>
              </a:ext>
            </a:extLst>
          </xdr:cNvPr>
          <xdr:cNvSpPr txBox="1"/>
        </xdr:nvSpPr>
        <xdr:spPr>
          <a:xfrm>
            <a:off x="6102894" y="14256608"/>
            <a:ext cx="2271861" cy="268778"/>
          </a:xfrm>
          <a:prstGeom prst="rect">
            <a:avLst/>
          </a:prstGeom>
          <a:noFill/>
        </xdr:spPr>
        <xdr:txBody>
          <a:bodyPr wrap="square" lIns="0" tIns="0" rIns="0" bIns="0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914400" rtl="0" eaLnBrk="1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Font typeface="Arial" panose="020B0604020202020204" pitchFamily="34" charset="0"/>
              <a:buNone/>
            </a:pPr>
            <a:fld id="{C09D61DD-348F-49F6-AB68-523CC4D353D8}" type="TxLink">
              <a:rPr kumimoji="0" lang="en-US" sz="20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pPr marL="0" indent="0" algn="ctr" defTabSz="914400" rtl="0" eaLnBrk="1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Font typeface="Arial" panose="020B0604020202020204" pitchFamily="34" charset="0"/>
                <a:buNone/>
              </a:pPr>
              <a:t> $-   </a:t>
            </a:fld>
            <a:endParaRPr kumimoji="0" lang="en-SG" sz="2000" b="1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18</xdr:col>
      <xdr:colOff>60184</xdr:colOff>
      <xdr:row>76</xdr:row>
      <xdr:rowOff>108647</xdr:rowOff>
    </xdr:from>
    <xdr:to>
      <xdr:col>61</xdr:col>
      <xdr:colOff>152401</xdr:colOff>
      <xdr:row>88</xdr:row>
      <xdr:rowOff>71788</xdr:rowOff>
    </xdr:to>
    <xdr:grpSp>
      <xdr:nvGrpSpPr>
        <xdr:cNvPr id="88" name="Group 87">
          <a:extLst>
            <a:ext uri="{FF2B5EF4-FFF2-40B4-BE49-F238E27FC236}">
              <a16:creationId xmlns:a16="http://schemas.microsoft.com/office/drawing/2014/main" id="{0DCA1DA0-4401-4F02-AE12-6355CBE7B02C}"/>
            </a:ext>
          </a:extLst>
        </xdr:cNvPr>
        <xdr:cNvGrpSpPr/>
      </xdr:nvGrpSpPr>
      <xdr:grpSpPr>
        <a:xfrm>
          <a:off x="3734113" y="17199218"/>
          <a:ext cx="8868824" cy="2643749"/>
          <a:chOff x="675727" y="14982271"/>
          <a:chExt cx="8645057" cy="2602127"/>
        </a:xfrm>
      </xdr:grpSpPr>
      <xdr:sp macro="" textlink="">
        <xdr:nvSpPr>
          <xdr:cNvPr id="89" name="Rectangle: Rounded Corners 88">
            <a:extLst>
              <a:ext uri="{FF2B5EF4-FFF2-40B4-BE49-F238E27FC236}">
                <a16:creationId xmlns:a16="http://schemas.microsoft.com/office/drawing/2014/main" id="{C969EA6B-7D40-1B0B-EA84-3C8E150EA5FB}"/>
              </a:ext>
            </a:extLst>
          </xdr:cNvPr>
          <xdr:cNvSpPr/>
        </xdr:nvSpPr>
        <xdr:spPr>
          <a:xfrm>
            <a:off x="8963228" y="15171398"/>
            <a:ext cx="356746" cy="1057377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90" name="Rectangle: Rounded Corners 89">
            <a:extLst>
              <a:ext uri="{FF2B5EF4-FFF2-40B4-BE49-F238E27FC236}">
                <a16:creationId xmlns:a16="http://schemas.microsoft.com/office/drawing/2014/main" id="{3146756D-7388-C758-B9F3-284848DA0E85}"/>
              </a:ext>
            </a:extLst>
          </xdr:cNvPr>
          <xdr:cNvSpPr/>
        </xdr:nvSpPr>
        <xdr:spPr>
          <a:xfrm>
            <a:off x="685465" y="14982272"/>
            <a:ext cx="4671849" cy="1261702"/>
          </a:xfrm>
          <a:prstGeom prst="roundRect">
            <a:avLst>
              <a:gd name="adj" fmla="val 141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91" name="Rectangle: Rounded Corners 90">
            <a:extLst>
              <a:ext uri="{FF2B5EF4-FFF2-40B4-BE49-F238E27FC236}">
                <a16:creationId xmlns:a16="http://schemas.microsoft.com/office/drawing/2014/main" id="{B72D76C1-4706-8114-5A50-743A6A96ABE4}"/>
              </a:ext>
            </a:extLst>
          </xdr:cNvPr>
          <xdr:cNvSpPr/>
        </xdr:nvSpPr>
        <xdr:spPr>
          <a:xfrm>
            <a:off x="3331093" y="14982271"/>
            <a:ext cx="5988629" cy="438753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92" name="TextBox 54">
            <a:extLst>
              <a:ext uri="{FF2B5EF4-FFF2-40B4-BE49-F238E27FC236}">
                <a16:creationId xmlns:a16="http://schemas.microsoft.com/office/drawing/2014/main" id="{20F375A5-9979-601A-283F-C42DAFA8BD1E}"/>
              </a:ext>
            </a:extLst>
          </xdr:cNvPr>
          <xdr:cNvSpPr txBox="1"/>
        </xdr:nvSpPr>
        <xdr:spPr>
          <a:xfrm>
            <a:off x="707613" y="15452672"/>
            <a:ext cx="4872155" cy="3953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l" defTabSz="457200" rtl="0" eaLnBrk="1" latinLnBrk="0" hangingPunct="1"/>
            <a:r>
              <a:rPr lang="en-SG" sz="1800" b="1" kern="1200">
                <a:solidFill>
                  <a:schemeClr val="dk1"/>
                </a:solidFill>
                <a:latin typeface="Manrope"/>
                <a:ea typeface="+mn-ea"/>
                <a:cs typeface="Arial" panose="020B0604020202020204" pitchFamily="34" charset="0"/>
              </a:rPr>
              <a:t>Estimated amount submitted for claims:</a:t>
            </a:r>
          </a:p>
        </xdr:txBody>
      </xdr:sp>
      <xdr:sp macro="" textlink="">
        <xdr:nvSpPr>
          <xdr:cNvPr id="93" name="TextBox 55">
            <a:extLst>
              <a:ext uri="{FF2B5EF4-FFF2-40B4-BE49-F238E27FC236}">
                <a16:creationId xmlns:a16="http://schemas.microsoft.com/office/drawing/2014/main" id="{251F6D21-4A79-8E86-6DB1-8624D7B8DE36}"/>
              </a:ext>
            </a:extLst>
          </xdr:cNvPr>
          <xdr:cNvSpPr txBox="1"/>
        </xdr:nvSpPr>
        <xdr:spPr>
          <a:xfrm>
            <a:off x="701219" y="15079957"/>
            <a:ext cx="1579102" cy="3707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kumimoji="0" lang="en-SG" sz="24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t>Project</a:t>
            </a:r>
            <a:r>
              <a:rPr kumimoji="0" lang="en-SG" sz="24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cs typeface="Arial" panose="020B0604020202020204" pitchFamily="34" charset="0"/>
              </a:rPr>
              <a:t> </a:t>
            </a:r>
            <a:r>
              <a:rPr kumimoji="0" lang="en-SG" sz="24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t>5</a:t>
            </a:r>
          </a:p>
        </xdr:txBody>
      </xdr:sp>
      <xdr:sp macro="" textlink="">
        <xdr:nvSpPr>
          <xdr:cNvPr id="94" name="Rectangle: Rounded Corners 93">
            <a:extLst>
              <a:ext uri="{FF2B5EF4-FFF2-40B4-BE49-F238E27FC236}">
                <a16:creationId xmlns:a16="http://schemas.microsoft.com/office/drawing/2014/main" id="{6735C23C-2003-8AF5-54D3-80AB98CAD8BA}"/>
              </a:ext>
            </a:extLst>
          </xdr:cNvPr>
          <xdr:cNvSpPr/>
        </xdr:nvSpPr>
        <xdr:spPr>
          <a:xfrm>
            <a:off x="685467" y="16035634"/>
            <a:ext cx="8635317" cy="1548764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95" name="Rectangle: Rounded Corners 94">
            <a:extLst>
              <a:ext uri="{FF2B5EF4-FFF2-40B4-BE49-F238E27FC236}">
                <a16:creationId xmlns:a16="http://schemas.microsoft.com/office/drawing/2014/main" id="{275F51B0-BA25-F26A-94C2-353B12F51BA8}"/>
              </a:ext>
            </a:extLst>
          </xdr:cNvPr>
          <xdr:cNvSpPr/>
        </xdr:nvSpPr>
        <xdr:spPr>
          <a:xfrm>
            <a:off x="815341" y="16003536"/>
            <a:ext cx="4055296" cy="1411760"/>
          </a:xfrm>
          <a:prstGeom prst="roundRect">
            <a:avLst>
              <a:gd name="adj" fmla="val 5927"/>
            </a:avLst>
          </a:prstGeom>
          <a:solidFill>
            <a:srgbClr val="FFF0D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96" name="Rectangle: Rounded Corners 95">
            <a:extLst>
              <a:ext uri="{FF2B5EF4-FFF2-40B4-BE49-F238E27FC236}">
                <a16:creationId xmlns:a16="http://schemas.microsoft.com/office/drawing/2014/main" id="{D6343599-094A-F32A-071A-F706579966DF}"/>
              </a:ext>
            </a:extLst>
          </xdr:cNvPr>
          <xdr:cNvSpPr/>
        </xdr:nvSpPr>
        <xdr:spPr>
          <a:xfrm>
            <a:off x="5103651" y="16005100"/>
            <a:ext cx="4058522" cy="1410192"/>
          </a:xfrm>
          <a:prstGeom prst="roundRect">
            <a:avLst>
              <a:gd name="adj" fmla="val 5927"/>
            </a:avLst>
          </a:prstGeom>
          <a:solidFill>
            <a:srgbClr val="FFF0D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97" name="TextBox 60">
            <a:extLst>
              <a:ext uri="{FF2B5EF4-FFF2-40B4-BE49-F238E27FC236}">
                <a16:creationId xmlns:a16="http://schemas.microsoft.com/office/drawing/2014/main" id="{5FFE03CC-99D6-5740-D4AB-8C8B04CC21BA}"/>
              </a:ext>
            </a:extLst>
          </xdr:cNvPr>
          <xdr:cNvSpPr txBox="1"/>
        </xdr:nvSpPr>
        <xdr:spPr>
          <a:xfrm>
            <a:off x="675727" y="16044179"/>
            <a:ext cx="2376082" cy="4907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Government Remaining </a:t>
            </a:r>
          </a:p>
          <a:p>
            <a:pPr algn="ctr"/>
            <a:r>
              <a:rPr lang="en-SG" sz="1200" b="1" baseline="0">
                <a:latin typeface="Manrope"/>
                <a:cs typeface="Arial" panose="020B0604020202020204" pitchFamily="34" charset="0"/>
              </a:rPr>
              <a:t>Share Amount</a:t>
            </a:r>
          </a:p>
        </xdr:txBody>
      </xdr:sp>
      <xdr:sp macro="" textlink="">
        <xdr:nvSpPr>
          <xdr:cNvPr id="98" name="TextBox 61">
            <a:extLst>
              <a:ext uri="{FF2B5EF4-FFF2-40B4-BE49-F238E27FC236}">
                <a16:creationId xmlns:a16="http://schemas.microsoft.com/office/drawing/2014/main" id="{AE578F42-7A13-6822-7465-C1D423965867}"/>
              </a:ext>
            </a:extLst>
          </xdr:cNvPr>
          <xdr:cNvSpPr txBox="1"/>
        </xdr:nvSpPr>
        <xdr:spPr>
          <a:xfrm>
            <a:off x="2962631" y="16052241"/>
            <a:ext cx="1746177" cy="4671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Tote Board Maximum </a:t>
            </a:r>
          </a:p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Share Amount</a:t>
            </a:r>
          </a:p>
        </xdr:txBody>
      </xdr:sp>
      <xdr:sp macro="" textlink="'Logic (Backend)'!D53:E53">
        <xdr:nvSpPr>
          <xdr:cNvPr id="99" name="TextBox 62">
            <a:extLst>
              <a:ext uri="{FF2B5EF4-FFF2-40B4-BE49-F238E27FC236}">
                <a16:creationId xmlns:a16="http://schemas.microsoft.com/office/drawing/2014/main" id="{AE0CF1F1-C95C-3277-C004-4A6B28390B6D}"/>
              </a:ext>
            </a:extLst>
          </xdr:cNvPr>
          <xdr:cNvSpPr txBox="1"/>
        </xdr:nvSpPr>
        <xdr:spPr>
          <a:xfrm>
            <a:off x="1193845" y="16496276"/>
            <a:ext cx="131865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b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0E7410F1-B815-4A59-96A1-A16A949596A3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$75,000.00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'Logic (Backend)'!D54:E54">
        <xdr:nvSpPr>
          <xdr:cNvPr id="100" name="TextBox 63">
            <a:extLst>
              <a:ext uri="{FF2B5EF4-FFF2-40B4-BE49-F238E27FC236}">
                <a16:creationId xmlns:a16="http://schemas.microsoft.com/office/drawing/2014/main" id="{AD613000-9EB8-2397-65A4-F0D455BA252C}"/>
              </a:ext>
            </a:extLst>
          </xdr:cNvPr>
          <xdr:cNvSpPr txBox="1"/>
        </xdr:nvSpPr>
        <xdr:spPr>
          <a:xfrm>
            <a:off x="3090685" y="16471246"/>
            <a:ext cx="1421639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B670FC2D-25AA-420D-9B3F-C8904C1882C5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$50,000.00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01" name="Rectangle: Rounded Corners 100">
            <a:extLst>
              <a:ext uri="{FF2B5EF4-FFF2-40B4-BE49-F238E27FC236}">
                <a16:creationId xmlns:a16="http://schemas.microsoft.com/office/drawing/2014/main" id="{A96C7790-C768-6FD6-8592-178C52C3933E}"/>
              </a:ext>
            </a:extLst>
          </xdr:cNvPr>
          <xdr:cNvSpPr/>
        </xdr:nvSpPr>
        <xdr:spPr>
          <a:xfrm>
            <a:off x="1123816" y="16760615"/>
            <a:ext cx="3463297" cy="573621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102" name="TextBox 65">
            <a:extLst>
              <a:ext uri="{FF2B5EF4-FFF2-40B4-BE49-F238E27FC236}">
                <a16:creationId xmlns:a16="http://schemas.microsoft.com/office/drawing/2014/main" id="{7A31FE3E-9981-49A5-B103-E5B6A6100D5D}"/>
              </a:ext>
            </a:extLst>
          </xdr:cNvPr>
          <xdr:cNvSpPr txBox="1"/>
        </xdr:nvSpPr>
        <xdr:spPr>
          <a:xfrm>
            <a:off x="1604452" y="16750953"/>
            <a:ext cx="2462509" cy="3378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Total Maximum Grant Amount</a:t>
            </a:r>
          </a:p>
        </xdr:txBody>
      </xdr:sp>
      <xdr:sp macro="" textlink="'Logic (Backend)'!D55:E55">
        <xdr:nvSpPr>
          <xdr:cNvPr id="103" name="TextBox 66">
            <a:extLst>
              <a:ext uri="{FF2B5EF4-FFF2-40B4-BE49-F238E27FC236}">
                <a16:creationId xmlns:a16="http://schemas.microsoft.com/office/drawing/2014/main" id="{EAC6B7C4-A016-2A5C-53D6-249419CDC9AF}"/>
              </a:ext>
            </a:extLst>
          </xdr:cNvPr>
          <xdr:cNvSpPr txBox="1"/>
        </xdr:nvSpPr>
        <xdr:spPr>
          <a:xfrm>
            <a:off x="1833814" y="16993686"/>
            <a:ext cx="2054276" cy="353946"/>
          </a:xfrm>
          <a:prstGeom prst="rect">
            <a:avLst/>
          </a:prstGeom>
          <a:noFill/>
        </xdr:spPr>
        <xdr:txBody>
          <a:bodyPr wrap="square" lIns="0" tIns="0" rIns="0" bIns="0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914400" rtl="0" eaLnBrk="1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Font typeface="Arial" panose="020B0604020202020204" pitchFamily="34" charset="0"/>
              <a:buNone/>
            </a:pPr>
            <a:fld id="{50BA7DEF-604C-4712-8404-C083AF3C7DE7}" type="TxLink">
              <a:rPr kumimoji="0" lang="en-US" sz="20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pPr marL="0" indent="0" algn="ctr" defTabSz="914400" rtl="0" eaLnBrk="1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Font typeface="Arial" panose="020B0604020202020204" pitchFamily="34" charset="0"/>
                <a:buNone/>
              </a:pPr>
              <a:t> $125,000.00 </a:t>
            </a:fld>
            <a:endParaRPr kumimoji="0" lang="en-SG" sz="2000" b="1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4" name="TextBox 67">
            <a:extLst>
              <a:ext uri="{FF2B5EF4-FFF2-40B4-BE49-F238E27FC236}">
                <a16:creationId xmlns:a16="http://schemas.microsoft.com/office/drawing/2014/main" id="{2FB7E52B-398E-B7C0-1564-35E87FFB9333}"/>
              </a:ext>
            </a:extLst>
          </xdr:cNvPr>
          <xdr:cNvSpPr txBox="1"/>
        </xdr:nvSpPr>
        <xdr:spPr>
          <a:xfrm>
            <a:off x="5094319" y="16052608"/>
            <a:ext cx="2032762" cy="4671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Government Estimated</a:t>
            </a:r>
          </a:p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Disbursement</a:t>
            </a:r>
            <a:r>
              <a:rPr lang="en-SG" sz="1200" b="1" baseline="0">
                <a:latin typeface="Manrope"/>
                <a:cs typeface="Arial" panose="020B0604020202020204" pitchFamily="34" charset="0"/>
              </a:rPr>
              <a:t> Amount</a:t>
            </a:r>
          </a:p>
        </xdr:txBody>
      </xdr:sp>
      <xdr:sp macro="" textlink="">
        <xdr:nvSpPr>
          <xdr:cNvPr id="105" name="TextBox 68">
            <a:extLst>
              <a:ext uri="{FF2B5EF4-FFF2-40B4-BE49-F238E27FC236}">
                <a16:creationId xmlns:a16="http://schemas.microsoft.com/office/drawing/2014/main" id="{9F7228CD-01F2-EBB0-492A-0D67942BF41B}"/>
              </a:ext>
            </a:extLst>
          </xdr:cNvPr>
          <xdr:cNvSpPr txBox="1"/>
        </xdr:nvSpPr>
        <xdr:spPr>
          <a:xfrm>
            <a:off x="7181593" y="16053241"/>
            <a:ext cx="1930527" cy="4671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Tote Board Estimated</a:t>
            </a:r>
          </a:p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Disbursement Amount</a:t>
            </a:r>
          </a:p>
        </xdr:txBody>
      </xdr:sp>
      <xdr:sp macro="" textlink="'Logic (Backend)'!D57:E57">
        <xdr:nvSpPr>
          <xdr:cNvPr id="106" name="TextBox 69">
            <a:extLst>
              <a:ext uri="{FF2B5EF4-FFF2-40B4-BE49-F238E27FC236}">
                <a16:creationId xmlns:a16="http://schemas.microsoft.com/office/drawing/2014/main" id="{7ED3186D-853A-155F-F6D2-078873129596}"/>
              </a:ext>
            </a:extLst>
          </xdr:cNvPr>
          <xdr:cNvSpPr txBox="1"/>
        </xdr:nvSpPr>
        <xdr:spPr>
          <a:xfrm>
            <a:off x="5366697" y="16468198"/>
            <a:ext cx="14025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927A8E0A-F9B5-4D53-B696-104F649A2DBF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$-  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'Logic (Backend)'!D58:E58">
        <xdr:nvSpPr>
          <xdr:cNvPr id="107" name="TextBox 70">
            <a:extLst>
              <a:ext uri="{FF2B5EF4-FFF2-40B4-BE49-F238E27FC236}">
                <a16:creationId xmlns:a16="http://schemas.microsoft.com/office/drawing/2014/main" id="{6103AF05-43C8-8A7F-911F-15B5C67AB7E4}"/>
              </a:ext>
            </a:extLst>
          </xdr:cNvPr>
          <xdr:cNvSpPr txBox="1"/>
        </xdr:nvSpPr>
        <xdr:spPr>
          <a:xfrm>
            <a:off x="7422078" y="16471512"/>
            <a:ext cx="140258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6DD4E66B-70E1-417B-BE1B-21787A046A3D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$-  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08" name="Rectangle: Rounded Corners 107">
            <a:extLst>
              <a:ext uri="{FF2B5EF4-FFF2-40B4-BE49-F238E27FC236}">
                <a16:creationId xmlns:a16="http://schemas.microsoft.com/office/drawing/2014/main" id="{69E5C937-A3E7-04AC-74DD-EDCE389B3315}"/>
              </a:ext>
            </a:extLst>
          </xdr:cNvPr>
          <xdr:cNvSpPr/>
        </xdr:nvSpPr>
        <xdr:spPr>
          <a:xfrm>
            <a:off x="5401682" y="16763189"/>
            <a:ext cx="3459535" cy="571047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109" name="TextBox 72">
            <a:extLst>
              <a:ext uri="{FF2B5EF4-FFF2-40B4-BE49-F238E27FC236}">
                <a16:creationId xmlns:a16="http://schemas.microsoft.com/office/drawing/2014/main" id="{CB421D46-C71F-4CD3-B752-D6295AE06337}"/>
              </a:ext>
            </a:extLst>
          </xdr:cNvPr>
          <xdr:cNvSpPr txBox="1"/>
        </xdr:nvSpPr>
        <xdr:spPr>
          <a:xfrm>
            <a:off x="5493338" y="16744480"/>
            <a:ext cx="3290170" cy="3511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r>
              <a:rPr lang="en-SG" sz="1200" b="1" kern="1200">
                <a:solidFill>
                  <a:schemeClr val="tx1"/>
                </a:solidFill>
                <a:latin typeface="Manrope"/>
                <a:ea typeface="+mn-ea"/>
                <a:cs typeface="Arial" panose="020B0604020202020204" pitchFamily="34" charset="0"/>
              </a:rPr>
              <a:t>Total Estimated Disbursement Amount</a:t>
            </a:r>
          </a:p>
        </xdr:txBody>
      </xdr:sp>
      <xdr:sp macro="" textlink="'Logic (Backend)'!D59:E59">
        <xdr:nvSpPr>
          <xdr:cNvPr id="110" name="TextBox 73">
            <a:extLst>
              <a:ext uri="{FF2B5EF4-FFF2-40B4-BE49-F238E27FC236}">
                <a16:creationId xmlns:a16="http://schemas.microsoft.com/office/drawing/2014/main" id="{E9E865E4-A675-8F12-F4EC-92469E75FFEE}"/>
              </a:ext>
            </a:extLst>
          </xdr:cNvPr>
          <xdr:cNvSpPr txBox="1"/>
        </xdr:nvSpPr>
        <xdr:spPr>
          <a:xfrm>
            <a:off x="6010062" y="17035030"/>
            <a:ext cx="2246254" cy="271511"/>
          </a:xfrm>
          <a:prstGeom prst="rect">
            <a:avLst/>
          </a:prstGeom>
          <a:noFill/>
        </xdr:spPr>
        <xdr:txBody>
          <a:bodyPr wrap="square" lIns="0" tIns="0" rIns="0" bIns="0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914400" rtl="0" eaLnBrk="1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Font typeface="Arial" panose="020B0604020202020204" pitchFamily="34" charset="0"/>
              <a:buNone/>
            </a:pPr>
            <a:fld id="{8E25E7AD-2F96-443A-912C-E9B015FB7D81}" type="TxLink">
              <a:rPr kumimoji="0" lang="en-US" sz="20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pPr marL="0" indent="0" algn="ctr" defTabSz="914400" rtl="0" eaLnBrk="1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Font typeface="Arial" panose="020B0604020202020204" pitchFamily="34" charset="0"/>
                <a:buNone/>
              </a:pPr>
              <a:t> $-   </a:t>
            </a:fld>
            <a:endParaRPr kumimoji="0" lang="en-SG" sz="2000" b="1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16</xdr:col>
      <xdr:colOff>125649</xdr:colOff>
      <xdr:row>0</xdr:row>
      <xdr:rowOff>80963</xdr:rowOff>
    </xdr:from>
    <xdr:to>
      <xdr:col>63</xdr:col>
      <xdr:colOff>92868</xdr:colOff>
      <xdr:row>110</xdr:row>
      <xdr:rowOff>76200</xdr:rowOff>
    </xdr:to>
    <xdr:sp macro="" textlink="">
      <xdr:nvSpPr>
        <xdr:cNvPr id="111" name="Rectangle: Rounded Corners 110">
          <a:extLst>
            <a:ext uri="{FF2B5EF4-FFF2-40B4-BE49-F238E27FC236}">
              <a16:creationId xmlns:a16="http://schemas.microsoft.com/office/drawing/2014/main" id="{FF2D94C2-6D7B-43D4-B825-ECCB83E5D908}"/>
            </a:ext>
          </a:extLst>
        </xdr:cNvPr>
        <xdr:cNvSpPr/>
      </xdr:nvSpPr>
      <xdr:spPr>
        <a:xfrm>
          <a:off x="3326049" y="80963"/>
          <a:ext cx="9368394" cy="24445912"/>
        </a:xfrm>
        <a:prstGeom prst="roundRect">
          <a:avLst>
            <a:gd name="adj" fmla="val 1476"/>
          </a:avLst>
        </a:prstGeom>
        <a:noFill/>
        <a:ln w="209550">
          <a:solidFill>
            <a:srgbClr val="FFA12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>
            <a:latin typeface="Manrope"/>
          </a:endParaRPr>
        </a:p>
      </xdr:txBody>
    </xdr:sp>
    <xdr:clientData/>
  </xdr:twoCellAnchor>
  <xdr:twoCellAnchor editAs="oneCell">
    <xdr:from>
      <xdr:col>45</xdr:col>
      <xdr:colOff>188058</xdr:colOff>
      <xdr:row>23</xdr:row>
      <xdr:rowOff>270570</xdr:rowOff>
    </xdr:from>
    <xdr:to>
      <xdr:col>59</xdr:col>
      <xdr:colOff>49027</xdr:colOff>
      <xdr:row>24</xdr:row>
      <xdr:rowOff>186912</xdr:rowOff>
    </xdr:to>
    <xdr:sp macro="" textlink="">
      <xdr:nvSpPr>
        <xdr:cNvPr id="112" name="TextBox 16">
          <a:extLst>
            <a:ext uri="{FF2B5EF4-FFF2-40B4-BE49-F238E27FC236}">
              <a16:creationId xmlns:a16="http://schemas.microsoft.com/office/drawing/2014/main" id="{A291991F-758D-4FF2-8320-D4B48B4FF265}"/>
            </a:ext>
          </a:extLst>
        </xdr:cNvPr>
        <xdr:cNvSpPr txBox="1"/>
      </xdr:nvSpPr>
      <xdr:spPr>
        <a:xfrm>
          <a:off x="9189183" y="5309295"/>
          <a:ext cx="2661319" cy="221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0" lang="en-SG" sz="1100" b="1" i="1" u="none" strike="noStrike" kern="1200" cap="none" spc="0" normalizeH="0" baseline="0">
              <a:ln>
                <a:noFill/>
              </a:ln>
              <a:solidFill>
                <a:srgbClr val="002A91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rPr>
            <a:t>Insert estimated claim amount here</a:t>
          </a:r>
        </a:p>
      </xdr:txBody>
    </xdr:sp>
    <xdr:clientData/>
  </xdr:twoCellAnchor>
  <xdr:twoCellAnchor editAs="oneCell">
    <xdr:from>
      <xdr:col>18</xdr:col>
      <xdr:colOff>68655</xdr:colOff>
      <xdr:row>48</xdr:row>
      <xdr:rowOff>91168</xdr:rowOff>
    </xdr:from>
    <xdr:to>
      <xdr:col>61</xdr:col>
      <xdr:colOff>151138</xdr:colOff>
      <xdr:row>59</xdr:row>
      <xdr:rowOff>177211</xdr:rowOff>
    </xdr:to>
    <xdr:grpSp>
      <xdr:nvGrpSpPr>
        <xdr:cNvPr id="113" name="Group 112">
          <a:extLst>
            <a:ext uri="{FF2B5EF4-FFF2-40B4-BE49-F238E27FC236}">
              <a16:creationId xmlns:a16="http://schemas.microsoft.com/office/drawing/2014/main" id="{2A14720F-D006-40DA-9212-E002D651C7D7}"/>
            </a:ext>
          </a:extLst>
        </xdr:cNvPr>
        <xdr:cNvGrpSpPr/>
      </xdr:nvGrpSpPr>
      <xdr:grpSpPr>
        <a:xfrm>
          <a:off x="3742584" y="10813597"/>
          <a:ext cx="8859090" cy="2616971"/>
          <a:chOff x="715280" y="9422345"/>
          <a:chExt cx="8735476" cy="2582660"/>
        </a:xfrm>
      </xdr:grpSpPr>
      <xdr:sp macro="" textlink="">
        <xdr:nvSpPr>
          <xdr:cNvPr id="114" name="Rectangle: Rounded Corners 113">
            <a:extLst>
              <a:ext uri="{FF2B5EF4-FFF2-40B4-BE49-F238E27FC236}">
                <a16:creationId xmlns:a16="http://schemas.microsoft.com/office/drawing/2014/main" id="{EBB44E39-4AA1-CDCE-E75D-6EC6538D9344}"/>
              </a:ext>
            </a:extLst>
          </xdr:cNvPr>
          <xdr:cNvSpPr/>
        </xdr:nvSpPr>
        <xdr:spPr>
          <a:xfrm>
            <a:off x="9090816" y="9543877"/>
            <a:ext cx="359074" cy="1105513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115" name="Rectangle: Rounded Corners 114">
            <a:extLst>
              <a:ext uri="{FF2B5EF4-FFF2-40B4-BE49-F238E27FC236}">
                <a16:creationId xmlns:a16="http://schemas.microsoft.com/office/drawing/2014/main" id="{B3E81E35-6855-0DF2-5DE4-EAF167DA5775}"/>
              </a:ext>
            </a:extLst>
          </xdr:cNvPr>
          <xdr:cNvSpPr/>
        </xdr:nvSpPr>
        <xdr:spPr>
          <a:xfrm>
            <a:off x="715280" y="9422346"/>
            <a:ext cx="4348662" cy="1242242"/>
          </a:xfrm>
          <a:prstGeom prst="roundRect">
            <a:avLst>
              <a:gd name="adj" fmla="val 141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116" name="Rectangle: Rounded Corners 115">
            <a:extLst>
              <a:ext uri="{FF2B5EF4-FFF2-40B4-BE49-F238E27FC236}">
                <a16:creationId xmlns:a16="http://schemas.microsoft.com/office/drawing/2014/main" id="{2A921B1E-C6E9-E84D-777A-8E96D001BAE2}"/>
              </a:ext>
            </a:extLst>
          </xdr:cNvPr>
          <xdr:cNvSpPr/>
        </xdr:nvSpPr>
        <xdr:spPr>
          <a:xfrm>
            <a:off x="3391170" y="9422345"/>
            <a:ext cx="6058468" cy="371154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117" name="TextBox 54">
            <a:extLst>
              <a:ext uri="{FF2B5EF4-FFF2-40B4-BE49-F238E27FC236}">
                <a16:creationId xmlns:a16="http://schemas.microsoft.com/office/drawing/2014/main" id="{103D6F17-58C7-D88A-BF5B-688E87431559}"/>
              </a:ext>
            </a:extLst>
          </xdr:cNvPr>
          <xdr:cNvSpPr txBox="1"/>
        </xdr:nvSpPr>
        <xdr:spPr>
          <a:xfrm>
            <a:off x="737238" y="9903805"/>
            <a:ext cx="4733611" cy="4041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l" defTabSz="457200" rtl="0" eaLnBrk="1" latinLnBrk="0" hangingPunct="1"/>
            <a:r>
              <a:rPr lang="en-SG" sz="1800" b="1" kern="1200">
                <a:solidFill>
                  <a:schemeClr val="dk1"/>
                </a:solidFill>
                <a:latin typeface="Manrope"/>
                <a:ea typeface="+mn-ea"/>
                <a:cs typeface="Arial" panose="020B0604020202020204" pitchFamily="34" charset="0"/>
              </a:rPr>
              <a:t>Estimated amount submitted for claims:</a:t>
            </a:r>
          </a:p>
        </xdr:txBody>
      </xdr:sp>
      <xdr:sp macro="" textlink="">
        <xdr:nvSpPr>
          <xdr:cNvPr id="118" name="TextBox 55">
            <a:extLst>
              <a:ext uri="{FF2B5EF4-FFF2-40B4-BE49-F238E27FC236}">
                <a16:creationId xmlns:a16="http://schemas.microsoft.com/office/drawing/2014/main" id="{845D65FC-C0A6-CAE3-7844-7A323F14E44E}"/>
              </a:ext>
            </a:extLst>
          </xdr:cNvPr>
          <xdr:cNvSpPr txBox="1"/>
        </xdr:nvSpPr>
        <xdr:spPr>
          <a:xfrm>
            <a:off x="733916" y="9522700"/>
            <a:ext cx="1597725" cy="3624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kumimoji="0" lang="en-SG" sz="24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t>Project</a:t>
            </a:r>
            <a:r>
              <a:rPr kumimoji="0" lang="en-SG" sz="24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cs typeface="Arial" panose="020B0604020202020204" pitchFamily="34" charset="0"/>
              </a:rPr>
              <a:t> </a:t>
            </a:r>
            <a:r>
              <a:rPr kumimoji="0" lang="en-SG" sz="24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t>3</a:t>
            </a:r>
          </a:p>
        </xdr:txBody>
      </xdr:sp>
      <xdr:sp macro="" textlink="">
        <xdr:nvSpPr>
          <xdr:cNvPr id="119" name="Rectangle: Rounded Corners 118">
            <a:extLst>
              <a:ext uri="{FF2B5EF4-FFF2-40B4-BE49-F238E27FC236}">
                <a16:creationId xmlns:a16="http://schemas.microsoft.com/office/drawing/2014/main" id="{38A3BAD8-FBA3-AC87-0D10-847272AAEFF1}"/>
              </a:ext>
            </a:extLst>
          </xdr:cNvPr>
          <xdr:cNvSpPr/>
        </xdr:nvSpPr>
        <xdr:spPr>
          <a:xfrm>
            <a:off x="715280" y="10456247"/>
            <a:ext cx="8735476" cy="1548758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120" name="Rectangle: Rounded Corners 119">
            <a:extLst>
              <a:ext uri="{FF2B5EF4-FFF2-40B4-BE49-F238E27FC236}">
                <a16:creationId xmlns:a16="http://schemas.microsoft.com/office/drawing/2014/main" id="{AA8B6DF8-7D8B-0AEB-EC57-3794A6C49A6A}"/>
              </a:ext>
            </a:extLst>
          </xdr:cNvPr>
          <xdr:cNvSpPr/>
        </xdr:nvSpPr>
        <xdr:spPr>
          <a:xfrm>
            <a:off x="847575" y="10431873"/>
            <a:ext cx="4100056" cy="1427257"/>
          </a:xfrm>
          <a:prstGeom prst="roundRect">
            <a:avLst>
              <a:gd name="adj" fmla="val 5927"/>
            </a:avLst>
          </a:prstGeom>
          <a:solidFill>
            <a:srgbClr val="FFF0D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121" name="Rectangle: Rounded Corners 120">
            <a:extLst>
              <a:ext uri="{FF2B5EF4-FFF2-40B4-BE49-F238E27FC236}">
                <a16:creationId xmlns:a16="http://schemas.microsoft.com/office/drawing/2014/main" id="{01E0B948-2F9F-853A-CAC1-CC9FC3D1031F}"/>
              </a:ext>
            </a:extLst>
          </xdr:cNvPr>
          <xdr:cNvSpPr/>
        </xdr:nvSpPr>
        <xdr:spPr>
          <a:xfrm>
            <a:off x="5190046" y="10431875"/>
            <a:ext cx="4101523" cy="1424713"/>
          </a:xfrm>
          <a:prstGeom prst="roundRect">
            <a:avLst>
              <a:gd name="adj" fmla="val 5927"/>
            </a:avLst>
          </a:prstGeom>
          <a:solidFill>
            <a:srgbClr val="FFF0D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122" name="TextBox 60">
            <a:extLst>
              <a:ext uri="{FF2B5EF4-FFF2-40B4-BE49-F238E27FC236}">
                <a16:creationId xmlns:a16="http://schemas.microsoft.com/office/drawing/2014/main" id="{DC2B6595-D7D8-6B8F-3092-B4F6A676B513}"/>
              </a:ext>
            </a:extLst>
          </xdr:cNvPr>
          <xdr:cNvSpPr txBox="1"/>
        </xdr:nvSpPr>
        <xdr:spPr>
          <a:xfrm>
            <a:off x="719374" y="10484231"/>
            <a:ext cx="2380680" cy="4907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Government Remaining</a:t>
            </a:r>
          </a:p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Share</a:t>
            </a:r>
            <a:r>
              <a:rPr lang="en-SG" sz="1200" b="1" baseline="0">
                <a:latin typeface="Manrope"/>
                <a:cs typeface="Arial" panose="020B0604020202020204" pitchFamily="34" charset="0"/>
              </a:rPr>
              <a:t> Amount</a:t>
            </a:r>
          </a:p>
        </xdr:txBody>
      </xdr:sp>
      <xdr:sp macro="" textlink="">
        <xdr:nvSpPr>
          <xdr:cNvPr id="123" name="TextBox 61">
            <a:extLst>
              <a:ext uri="{FF2B5EF4-FFF2-40B4-BE49-F238E27FC236}">
                <a16:creationId xmlns:a16="http://schemas.microsoft.com/office/drawing/2014/main" id="{1C4528E3-0B32-04C0-CF46-D3769690C3CC}"/>
              </a:ext>
            </a:extLst>
          </xdr:cNvPr>
          <xdr:cNvSpPr txBox="1"/>
        </xdr:nvSpPr>
        <xdr:spPr>
          <a:xfrm>
            <a:off x="3018113" y="10494673"/>
            <a:ext cx="1767129" cy="4671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Tote Board Maximum </a:t>
            </a:r>
          </a:p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Share Amount</a:t>
            </a:r>
          </a:p>
        </xdr:txBody>
      </xdr:sp>
      <xdr:sp macro="" textlink="'Logic (Backend)'!D33:E33">
        <xdr:nvSpPr>
          <xdr:cNvPr id="124" name="TextBox 62">
            <a:extLst>
              <a:ext uri="{FF2B5EF4-FFF2-40B4-BE49-F238E27FC236}">
                <a16:creationId xmlns:a16="http://schemas.microsoft.com/office/drawing/2014/main" id="{FB409AA2-7B87-A8F5-DB54-CCFC39460058}"/>
              </a:ext>
            </a:extLst>
          </xdr:cNvPr>
          <xdr:cNvSpPr txBox="1"/>
        </xdr:nvSpPr>
        <xdr:spPr>
          <a:xfrm>
            <a:off x="1231492" y="10936383"/>
            <a:ext cx="1334949" cy="2802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b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E03CBD3E-9348-4B43-879D-FEB0915DC67B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$75,000.00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'Logic (Backend)'!D34:E34">
        <xdr:nvSpPr>
          <xdr:cNvPr id="125" name="TextBox 63">
            <a:extLst>
              <a:ext uri="{FF2B5EF4-FFF2-40B4-BE49-F238E27FC236}">
                <a16:creationId xmlns:a16="http://schemas.microsoft.com/office/drawing/2014/main" id="{F059D576-A630-6A97-13EE-A8DF0E690040}"/>
              </a:ext>
            </a:extLst>
          </xdr:cNvPr>
          <xdr:cNvSpPr txBox="1"/>
        </xdr:nvSpPr>
        <xdr:spPr>
          <a:xfrm>
            <a:off x="3151424" y="10913396"/>
            <a:ext cx="1437935" cy="2802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F9CF6272-E204-479D-BDB3-3ADFE2637DC0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$50,000.00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26" name="Rectangle: Rounded Corners 125">
            <a:extLst>
              <a:ext uri="{FF2B5EF4-FFF2-40B4-BE49-F238E27FC236}">
                <a16:creationId xmlns:a16="http://schemas.microsoft.com/office/drawing/2014/main" id="{57323C82-AF6E-FEBD-0031-1B7F8526D632}"/>
              </a:ext>
            </a:extLst>
          </xdr:cNvPr>
          <xdr:cNvSpPr/>
        </xdr:nvSpPr>
        <xdr:spPr>
          <a:xfrm>
            <a:off x="1157765" y="11205565"/>
            <a:ext cx="3503059" cy="558519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127" name="TextBox 65">
            <a:extLst>
              <a:ext uri="{FF2B5EF4-FFF2-40B4-BE49-F238E27FC236}">
                <a16:creationId xmlns:a16="http://schemas.microsoft.com/office/drawing/2014/main" id="{3A0A2171-2880-EAEC-0E74-9E884206D2B0}"/>
              </a:ext>
            </a:extLst>
          </xdr:cNvPr>
          <xdr:cNvSpPr txBox="1"/>
        </xdr:nvSpPr>
        <xdr:spPr>
          <a:xfrm>
            <a:off x="1645904" y="11195065"/>
            <a:ext cx="2490446" cy="3378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Total Maximum Grant Amount</a:t>
            </a:r>
          </a:p>
        </xdr:txBody>
      </xdr:sp>
      <xdr:sp macro="" textlink="'Logic (Backend)'!D35:E35">
        <xdr:nvSpPr>
          <xdr:cNvPr id="128" name="TextBox 66">
            <a:extLst>
              <a:ext uri="{FF2B5EF4-FFF2-40B4-BE49-F238E27FC236}">
                <a16:creationId xmlns:a16="http://schemas.microsoft.com/office/drawing/2014/main" id="{D5F395DE-BB61-1376-AE42-EFFC487E400E}"/>
              </a:ext>
            </a:extLst>
          </xdr:cNvPr>
          <xdr:cNvSpPr txBox="1"/>
        </xdr:nvSpPr>
        <xdr:spPr>
          <a:xfrm>
            <a:off x="1877686" y="11433736"/>
            <a:ext cx="2077555" cy="353946"/>
          </a:xfrm>
          <a:prstGeom prst="rect">
            <a:avLst/>
          </a:prstGeom>
          <a:noFill/>
        </xdr:spPr>
        <xdr:txBody>
          <a:bodyPr wrap="square" lIns="0" tIns="0" rIns="0" bIns="0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914400" rtl="0" eaLnBrk="1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Font typeface="Arial" panose="020B0604020202020204" pitchFamily="34" charset="0"/>
              <a:buNone/>
            </a:pPr>
            <a:fld id="{68B1BB29-837D-48BE-A5B6-815036D3623A}" type="TxLink">
              <a:rPr kumimoji="0" lang="en-US" sz="20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pPr marL="0" indent="0" algn="ctr" defTabSz="914400" rtl="0" eaLnBrk="1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Font typeface="Arial" panose="020B0604020202020204" pitchFamily="34" charset="0"/>
                <a:buNone/>
              </a:pPr>
              <a:t> $125,000.00 </a:t>
            </a:fld>
            <a:endParaRPr kumimoji="0" lang="en-SG" sz="2000" b="1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29" name="TextBox 67">
            <a:extLst>
              <a:ext uri="{FF2B5EF4-FFF2-40B4-BE49-F238E27FC236}">
                <a16:creationId xmlns:a16="http://schemas.microsoft.com/office/drawing/2014/main" id="{D3C37120-F138-6CBE-6AF8-AA314D56E346}"/>
              </a:ext>
            </a:extLst>
          </xdr:cNvPr>
          <xdr:cNvSpPr txBox="1"/>
        </xdr:nvSpPr>
        <xdr:spPr>
          <a:xfrm>
            <a:off x="5220913" y="10501346"/>
            <a:ext cx="1960191" cy="4671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Government Estimated</a:t>
            </a:r>
          </a:p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Disbursement</a:t>
            </a:r>
            <a:r>
              <a:rPr lang="en-SG" sz="1200" b="1" baseline="0">
                <a:latin typeface="Manrope"/>
                <a:cs typeface="Arial" panose="020B0604020202020204" pitchFamily="34" charset="0"/>
              </a:rPr>
              <a:t> Amount</a:t>
            </a:r>
          </a:p>
        </xdr:txBody>
      </xdr:sp>
      <xdr:sp macro="" textlink="">
        <xdr:nvSpPr>
          <xdr:cNvPr id="130" name="TextBox 68">
            <a:extLst>
              <a:ext uri="{FF2B5EF4-FFF2-40B4-BE49-F238E27FC236}">
                <a16:creationId xmlns:a16="http://schemas.microsoft.com/office/drawing/2014/main" id="{F144532B-5FDB-788C-792C-5B1CA90E081C}"/>
              </a:ext>
            </a:extLst>
          </xdr:cNvPr>
          <xdr:cNvSpPr txBox="1"/>
        </xdr:nvSpPr>
        <xdr:spPr>
          <a:xfrm>
            <a:off x="7255238" y="10476967"/>
            <a:ext cx="2011649" cy="5059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sp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r>
              <a:rPr lang="en-SG" sz="1200" b="1" kern="1200">
                <a:solidFill>
                  <a:schemeClr val="tx1"/>
                </a:solidFill>
                <a:latin typeface="Manrope"/>
                <a:ea typeface="+mn-ea"/>
                <a:cs typeface="Arial" panose="020B0604020202020204" pitchFamily="34" charset="0"/>
              </a:rPr>
              <a:t>Tote Board Estimated</a:t>
            </a:r>
          </a:p>
          <a:p>
            <a:pPr marL="0" indent="0" algn="ctr" defTabSz="457200" rtl="0" eaLnBrk="1" latinLnBrk="0" hangingPunct="1"/>
            <a:r>
              <a:rPr lang="en-SG" sz="1200" b="1" kern="1200">
                <a:solidFill>
                  <a:schemeClr val="tx1"/>
                </a:solidFill>
                <a:latin typeface="Manrope"/>
                <a:ea typeface="+mn-ea"/>
                <a:cs typeface="Arial" panose="020B0604020202020204" pitchFamily="34" charset="0"/>
              </a:rPr>
              <a:t>Disbursement Amount</a:t>
            </a:r>
          </a:p>
        </xdr:txBody>
      </xdr:sp>
      <xdr:sp macro="" textlink="'Logic (Backend)'!D37:E37">
        <xdr:nvSpPr>
          <xdr:cNvPr id="131" name="TextBox 69">
            <a:extLst>
              <a:ext uri="{FF2B5EF4-FFF2-40B4-BE49-F238E27FC236}">
                <a16:creationId xmlns:a16="http://schemas.microsoft.com/office/drawing/2014/main" id="{851F5195-854B-E72B-D199-E874A953C6EA}"/>
              </a:ext>
            </a:extLst>
          </xdr:cNvPr>
          <xdr:cNvSpPr txBox="1"/>
        </xdr:nvSpPr>
        <xdr:spPr>
          <a:xfrm>
            <a:off x="5490672" y="10913011"/>
            <a:ext cx="1342364" cy="2802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6C4B24A7-2971-459D-ADE2-FE98D29CAAED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$-  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'Logic (Backend)'!D38:E38">
        <xdr:nvSpPr>
          <xdr:cNvPr id="132" name="TextBox 70">
            <a:extLst>
              <a:ext uri="{FF2B5EF4-FFF2-40B4-BE49-F238E27FC236}">
                <a16:creationId xmlns:a16="http://schemas.microsoft.com/office/drawing/2014/main" id="{3654F221-F0A1-EEB7-B933-ECD241BCA9B8}"/>
              </a:ext>
            </a:extLst>
          </xdr:cNvPr>
          <xdr:cNvSpPr txBox="1"/>
        </xdr:nvSpPr>
        <xdr:spPr>
          <a:xfrm>
            <a:off x="7570316" y="10913945"/>
            <a:ext cx="1342365" cy="2802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1C0BA0D3-602F-4757-A896-D9EF4C5D97F6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$-  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33" name="Rectangle: Rounded Corners 132">
            <a:extLst>
              <a:ext uri="{FF2B5EF4-FFF2-40B4-BE49-F238E27FC236}">
                <a16:creationId xmlns:a16="http://schemas.microsoft.com/office/drawing/2014/main" id="{B7B36EBB-44A3-9F1A-2512-CF3E550B9C20}"/>
              </a:ext>
            </a:extLst>
          </xdr:cNvPr>
          <xdr:cNvSpPr/>
        </xdr:nvSpPr>
        <xdr:spPr>
          <a:xfrm>
            <a:off x="5489889" y="11208887"/>
            <a:ext cx="3497240" cy="555195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134" name="TextBox 72">
            <a:extLst>
              <a:ext uri="{FF2B5EF4-FFF2-40B4-BE49-F238E27FC236}">
                <a16:creationId xmlns:a16="http://schemas.microsoft.com/office/drawing/2014/main" id="{8491FAA6-A0A8-EB3A-849A-E47E6528ADC4}"/>
              </a:ext>
            </a:extLst>
          </xdr:cNvPr>
          <xdr:cNvSpPr txBox="1"/>
        </xdr:nvSpPr>
        <xdr:spPr>
          <a:xfrm>
            <a:off x="5541315" y="11189427"/>
            <a:ext cx="3405492" cy="3511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r>
              <a:rPr lang="en-SG" sz="1200" b="1" kern="1200">
                <a:solidFill>
                  <a:schemeClr val="tx1"/>
                </a:solidFill>
                <a:latin typeface="Manrope"/>
                <a:ea typeface="+mn-ea"/>
                <a:cs typeface="Arial" panose="020B0604020202020204" pitchFamily="34" charset="0"/>
              </a:rPr>
              <a:t>Total Estimated Disbursement Amount</a:t>
            </a:r>
          </a:p>
        </xdr:txBody>
      </xdr:sp>
      <xdr:sp macro="" textlink="'Logic (Backend)'!D39:E39">
        <xdr:nvSpPr>
          <xdr:cNvPr id="135" name="TextBox 73">
            <a:extLst>
              <a:ext uri="{FF2B5EF4-FFF2-40B4-BE49-F238E27FC236}">
                <a16:creationId xmlns:a16="http://schemas.microsoft.com/office/drawing/2014/main" id="{6EAFEDBE-C984-BDC2-7E21-6D8098BE873D}"/>
              </a:ext>
            </a:extLst>
          </xdr:cNvPr>
          <xdr:cNvSpPr txBox="1"/>
        </xdr:nvSpPr>
        <xdr:spPr>
          <a:xfrm>
            <a:off x="6102176" y="11477973"/>
            <a:ext cx="2271861" cy="267675"/>
          </a:xfrm>
          <a:prstGeom prst="rect">
            <a:avLst/>
          </a:prstGeom>
          <a:noFill/>
        </xdr:spPr>
        <xdr:txBody>
          <a:bodyPr wrap="square" lIns="0" tIns="0" rIns="0" bIns="0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914400" rtl="0" eaLnBrk="1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Font typeface="Arial" panose="020B0604020202020204" pitchFamily="34" charset="0"/>
              <a:buNone/>
            </a:pPr>
            <a:fld id="{7EBB85DA-8B85-4CD5-954D-FD8C691EEBBD}" type="TxLink">
              <a:rPr kumimoji="0" lang="en-US" sz="20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pPr marL="0" indent="0" algn="ctr" defTabSz="914400" rtl="0" eaLnBrk="1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Font typeface="Arial" panose="020B0604020202020204" pitchFamily="34" charset="0"/>
                <a:buNone/>
              </a:pPr>
              <a:t> $-   </a:t>
            </a:fld>
            <a:endParaRPr kumimoji="0" lang="en-SG" sz="2000" b="1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6" name="TextBox 16">
            <a:extLst>
              <a:ext uri="{FF2B5EF4-FFF2-40B4-BE49-F238E27FC236}">
                <a16:creationId xmlns:a16="http://schemas.microsoft.com/office/drawing/2014/main" id="{F57CF49F-8282-5AAD-290A-59C1A42BE17E}"/>
              </a:ext>
            </a:extLst>
          </xdr:cNvPr>
          <xdr:cNvSpPr txBox="1"/>
        </xdr:nvSpPr>
        <xdr:spPr>
          <a:xfrm>
            <a:off x="6281224" y="10292107"/>
            <a:ext cx="2665169" cy="1818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r" defTabSz="457200" rtl="0" eaLnBrk="1" latinLnBrk="0" hangingPunct="1"/>
            <a:r>
              <a:rPr kumimoji="0" lang="en-SG" sz="1100" b="1" i="1" u="none" strike="noStrike" kern="1200" cap="none" spc="0" normalizeH="0" baseline="0">
                <a:ln>
                  <a:noFill/>
                </a:ln>
                <a:solidFill>
                  <a:srgbClr val="002A91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t>Insert estimated claim amount here</a:t>
            </a:r>
          </a:p>
        </xdr:txBody>
      </xdr:sp>
    </xdr:grpSp>
    <xdr:clientData/>
  </xdr:twoCellAnchor>
  <xdr:twoCellAnchor editAs="oneCell">
    <xdr:from>
      <xdr:col>45</xdr:col>
      <xdr:colOff>183384</xdr:colOff>
      <xdr:row>65</xdr:row>
      <xdr:rowOff>271493</xdr:rowOff>
    </xdr:from>
    <xdr:to>
      <xdr:col>59</xdr:col>
      <xdr:colOff>63116</xdr:colOff>
      <xdr:row>66</xdr:row>
      <xdr:rowOff>197775</xdr:rowOff>
    </xdr:to>
    <xdr:sp macro="" textlink="">
      <xdr:nvSpPr>
        <xdr:cNvPr id="137" name="TextBox 16">
          <a:extLst>
            <a:ext uri="{FF2B5EF4-FFF2-40B4-BE49-F238E27FC236}">
              <a16:creationId xmlns:a16="http://schemas.microsoft.com/office/drawing/2014/main" id="{887FB9DF-5A09-4FE3-B72E-98A5FD554B75}"/>
            </a:ext>
          </a:extLst>
        </xdr:cNvPr>
        <xdr:cNvSpPr txBox="1"/>
      </xdr:nvSpPr>
      <xdr:spPr>
        <a:xfrm>
          <a:off x="9085596" y="14954647"/>
          <a:ext cx="2649308" cy="277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457200" rtl="0" eaLnBrk="1" latinLnBrk="0" hangingPunct="1"/>
          <a:r>
            <a:rPr kumimoji="0" lang="en-SG" sz="1100" b="1" i="1" u="none" strike="noStrike" kern="1200" cap="none" spc="0" normalizeH="0" baseline="0">
              <a:ln>
                <a:noFill/>
              </a:ln>
              <a:solidFill>
                <a:srgbClr val="002A91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rPr>
            <a:t>Insert estimated claim amount here</a:t>
          </a:r>
        </a:p>
      </xdr:txBody>
    </xdr:sp>
    <xdr:clientData/>
  </xdr:twoCellAnchor>
  <xdr:twoCellAnchor editAs="oneCell">
    <xdr:from>
      <xdr:col>45</xdr:col>
      <xdr:colOff>163741</xdr:colOff>
      <xdr:row>79</xdr:row>
      <xdr:rowOff>298256</xdr:rowOff>
    </xdr:from>
    <xdr:to>
      <xdr:col>59</xdr:col>
      <xdr:colOff>63278</xdr:colOff>
      <xdr:row>81</xdr:row>
      <xdr:rowOff>30320</xdr:rowOff>
    </xdr:to>
    <xdr:sp macro="" textlink="">
      <xdr:nvSpPr>
        <xdr:cNvPr id="138" name="TextBox 16">
          <a:extLst>
            <a:ext uri="{FF2B5EF4-FFF2-40B4-BE49-F238E27FC236}">
              <a16:creationId xmlns:a16="http://schemas.microsoft.com/office/drawing/2014/main" id="{A7F0A3CC-0D86-474F-BF49-F71F12256891}"/>
            </a:ext>
          </a:extLst>
        </xdr:cNvPr>
        <xdr:cNvSpPr txBox="1"/>
      </xdr:nvSpPr>
      <xdr:spPr>
        <a:xfrm>
          <a:off x="9065953" y="18190602"/>
          <a:ext cx="2669113" cy="230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457200" rtl="0" eaLnBrk="1" latinLnBrk="0" hangingPunct="1"/>
          <a:r>
            <a:rPr kumimoji="0" lang="en-SG" sz="1100" b="1" i="1" u="none" strike="noStrike" kern="1200" cap="none" spc="0" normalizeH="0" baseline="0">
              <a:ln>
                <a:noFill/>
              </a:ln>
              <a:solidFill>
                <a:srgbClr val="002A91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rPr>
            <a:t>Insert estimated claim amount here</a:t>
          </a:r>
        </a:p>
      </xdr:txBody>
    </xdr:sp>
    <xdr:clientData/>
  </xdr:twoCellAnchor>
  <xdr:twoCellAnchor editAs="oneCell">
    <xdr:from>
      <xdr:col>44</xdr:col>
      <xdr:colOff>153961</xdr:colOff>
      <xdr:row>37</xdr:row>
      <xdr:rowOff>268192</xdr:rowOff>
    </xdr:from>
    <xdr:to>
      <xdr:col>59</xdr:col>
      <xdr:colOff>43962</xdr:colOff>
      <xdr:row>38</xdr:row>
      <xdr:rowOff>173175</xdr:rowOff>
    </xdr:to>
    <xdr:sp macro="" textlink="">
      <xdr:nvSpPr>
        <xdr:cNvPr id="139" name="TextBox 16">
          <a:extLst>
            <a:ext uri="{FF2B5EF4-FFF2-40B4-BE49-F238E27FC236}">
              <a16:creationId xmlns:a16="http://schemas.microsoft.com/office/drawing/2014/main" id="{6F922CAB-DF18-44CB-BB27-7BD3EB7EB398}"/>
            </a:ext>
          </a:extLst>
        </xdr:cNvPr>
        <xdr:cNvSpPr txBox="1"/>
      </xdr:nvSpPr>
      <xdr:spPr>
        <a:xfrm>
          <a:off x="8858346" y="8532961"/>
          <a:ext cx="2857404" cy="256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457200" rtl="0" eaLnBrk="1" latinLnBrk="0" hangingPunct="1"/>
          <a:r>
            <a:rPr kumimoji="0" lang="en-SG" sz="1100" b="1" i="1" u="none" strike="noStrike" kern="1200" cap="none" spc="0" normalizeH="0" baseline="0">
              <a:ln>
                <a:noFill/>
              </a:ln>
              <a:solidFill>
                <a:srgbClr val="002A91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rPr>
            <a:t>Insert estimated claim amount here</a:t>
          </a:r>
        </a:p>
      </xdr:txBody>
    </xdr:sp>
    <xdr:clientData/>
  </xdr:twoCellAnchor>
  <xdr:twoCellAnchor editAs="oneCell">
    <xdr:from>
      <xdr:col>18</xdr:col>
      <xdr:colOff>58111</xdr:colOff>
      <xdr:row>34</xdr:row>
      <xdr:rowOff>107393</xdr:rowOff>
    </xdr:from>
    <xdr:to>
      <xdr:col>61</xdr:col>
      <xdr:colOff>152400</xdr:colOff>
      <xdr:row>45</xdr:row>
      <xdr:rowOff>157366</xdr:rowOff>
    </xdr:to>
    <xdr:grpSp>
      <xdr:nvGrpSpPr>
        <xdr:cNvPr id="140" name="Group 139">
          <a:extLst>
            <a:ext uri="{FF2B5EF4-FFF2-40B4-BE49-F238E27FC236}">
              <a16:creationId xmlns:a16="http://schemas.microsoft.com/office/drawing/2014/main" id="{14ED9B0E-12B3-45B4-A45E-136923429CA3}"/>
            </a:ext>
          </a:extLst>
        </xdr:cNvPr>
        <xdr:cNvGrpSpPr/>
      </xdr:nvGrpSpPr>
      <xdr:grpSpPr>
        <a:xfrm>
          <a:off x="3732040" y="7645750"/>
          <a:ext cx="8870896" cy="2580902"/>
          <a:chOff x="670702" y="6670670"/>
          <a:chExt cx="8634233" cy="2544715"/>
        </a:xfrm>
      </xdr:grpSpPr>
      <xdr:grpSp>
        <xdr:nvGrpSpPr>
          <xdr:cNvPr id="141" name="Group 140">
            <a:extLst>
              <a:ext uri="{FF2B5EF4-FFF2-40B4-BE49-F238E27FC236}">
                <a16:creationId xmlns:a16="http://schemas.microsoft.com/office/drawing/2014/main" id="{72E449E3-52DC-FACD-39EC-F89277CC4D8B}"/>
              </a:ext>
            </a:extLst>
          </xdr:cNvPr>
          <xdr:cNvGrpSpPr/>
        </xdr:nvGrpSpPr>
        <xdr:grpSpPr>
          <a:xfrm>
            <a:off x="670702" y="6670670"/>
            <a:ext cx="8634233" cy="2544715"/>
            <a:chOff x="678475" y="6648403"/>
            <a:chExt cx="8747280" cy="2546596"/>
          </a:xfrm>
        </xdr:grpSpPr>
        <xdr:sp macro="" textlink="">
          <xdr:nvSpPr>
            <xdr:cNvPr id="150" name="Rectangle: Rounded Corners 149">
              <a:extLst>
                <a:ext uri="{FF2B5EF4-FFF2-40B4-BE49-F238E27FC236}">
                  <a16:creationId xmlns:a16="http://schemas.microsoft.com/office/drawing/2014/main" id="{0C3C4E6B-02DF-01DA-5BED-A29C85AEAD99}"/>
                </a:ext>
              </a:extLst>
            </xdr:cNvPr>
            <xdr:cNvSpPr/>
          </xdr:nvSpPr>
          <xdr:spPr>
            <a:xfrm>
              <a:off x="9063842" y="6733862"/>
              <a:ext cx="361913" cy="1105515"/>
            </a:xfrm>
            <a:prstGeom prst="roundRect">
              <a:avLst>
                <a:gd name="adj" fmla="val 2531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51" name="Rectangle: Rounded Corners 150">
              <a:extLst>
                <a:ext uri="{FF2B5EF4-FFF2-40B4-BE49-F238E27FC236}">
                  <a16:creationId xmlns:a16="http://schemas.microsoft.com/office/drawing/2014/main" id="{A57ECD21-1D8B-BD3E-0B52-E9B3C428867F}"/>
                </a:ext>
              </a:extLst>
            </xdr:cNvPr>
            <xdr:cNvSpPr/>
          </xdr:nvSpPr>
          <xdr:spPr>
            <a:xfrm>
              <a:off x="688304" y="6649189"/>
              <a:ext cx="4709024" cy="1205386"/>
            </a:xfrm>
            <a:prstGeom prst="roundRect">
              <a:avLst>
                <a:gd name="adj" fmla="val 1411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52" name="Rectangle: Rounded Corners 151">
              <a:extLst>
                <a:ext uri="{FF2B5EF4-FFF2-40B4-BE49-F238E27FC236}">
                  <a16:creationId xmlns:a16="http://schemas.microsoft.com/office/drawing/2014/main" id="{64103A5F-7145-57E0-65B1-E7502B0B1088}"/>
                </a:ext>
              </a:extLst>
            </xdr:cNvPr>
            <xdr:cNvSpPr/>
          </xdr:nvSpPr>
          <xdr:spPr>
            <a:xfrm>
              <a:off x="3364195" y="6648403"/>
              <a:ext cx="6061559" cy="335084"/>
            </a:xfrm>
            <a:prstGeom prst="roundRect">
              <a:avLst>
                <a:gd name="adj" fmla="val 2531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53" name="TextBox 54">
              <a:extLst>
                <a:ext uri="{FF2B5EF4-FFF2-40B4-BE49-F238E27FC236}">
                  <a16:creationId xmlns:a16="http://schemas.microsoft.com/office/drawing/2014/main" id="{A09F4617-461A-1533-7A0E-61C51EE1F0BC}"/>
                </a:ext>
              </a:extLst>
            </xdr:cNvPr>
            <xdr:cNvSpPr txBox="1"/>
          </xdr:nvSpPr>
          <xdr:spPr>
            <a:xfrm>
              <a:off x="711246" y="7116962"/>
              <a:ext cx="4804042" cy="40416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l" defTabSz="457200" rtl="0" eaLnBrk="1" latinLnBrk="0" hangingPunct="1"/>
              <a:r>
                <a:rPr lang="en-SG" sz="1800" b="1" kern="1200">
                  <a:solidFill>
                    <a:schemeClr val="dk1"/>
                  </a:solidFill>
                  <a:latin typeface="Manrope"/>
                  <a:ea typeface="+mn-ea"/>
                  <a:cs typeface="Arial" panose="020B0604020202020204" pitchFamily="34" charset="0"/>
                </a:rPr>
                <a:t>Estimated amount submitted for claims:</a:t>
              </a:r>
            </a:p>
          </xdr:txBody>
        </xdr:sp>
        <xdr:sp macro="" textlink="">
          <xdr:nvSpPr>
            <xdr:cNvPr id="154" name="TextBox 55">
              <a:extLst>
                <a:ext uri="{FF2B5EF4-FFF2-40B4-BE49-F238E27FC236}">
                  <a16:creationId xmlns:a16="http://schemas.microsoft.com/office/drawing/2014/main" id="{8E208590-7484-3821-CC29-C71015F0F946}"/>
                </a:ext>
              </a:extLst>
            </xdr:cNvPr>
            <xdr:cNvSpPr txBox="1"/>
          </xdr:nvSpPr>
          <xdr:spPr>
            <a:xfrm>
              <a:off x="707326" y="6747688"/>
              <a:ext cx="1597725" cy="3625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kumimoji="0" lang="en-SG" sz="2400" b="1" i="0" u="none" strike="noStrike" kern="1200" cap="none" spc="0" normalizeH="0" baseline="0">
                  <a:ln>
                    <a:noFill/>
                  </a:ln>
                  <a:solidFill>
                    <a:srgbClr val="FFA124"/>
                  </a:solidFill>
                  <a:effectLst/>
                  <a:uLnTx/>
                  <a:uFillTx/>
                  <a:latin typeface="Manrope"/>
                  <a:ea typeface="Inter" panose="02000503000000020004" pitchFamily="2" charset="0"/>
                  <a:cs typeface="Arial" panose="020B0604020202020204" pitchFamily="34" charset="0"/>
                </a:rPr>
                <a:t>Project</a:t>
              </a:r>
              <a:r>
                <a:rPr kumimoji="0" lang="en-SG" sz="2400" b="1" i="0" u="none" strike="noStrike" kern="1200" cap="none" spc="0" normalizeH="0" baseline="0">
                  <a:ln>
                    <a:noFill/>
                  </a:ln>
                  <a:solidFill>
                    <a:srgbClr val="FFA124"/>
                  </a:solidFill>
                  <a:effectLst/>
                  <a:uLnTx/>
                  <a:uFillTx/>
                  <a:latin typeface="Manrope"/>
                  <a:cs typeface="Arial" panose="020B0604020202020204" pitchFamily="34" charset="0"/>
                </a:rPr>
                <a:t> </a:t>
              </a:r>
              <a:r>
                <a:rPr kumimoji="0" lang="en-SG" sz="2400" b="1" i="0" u="none" strike="noStrike" kern="1200" cap="none" spc="0" normalizeH="0" baseline="0">
                  <a:ln>
                    <a:noFill/>
                  </a:ln>
                  <a:solidFill>
                    <a:srgbClr val="FFA124"/>
                  </a:solidFill>
                  <a:effectLst/>
                  <a:uLnTx/>
                  <a:uFillTx/>
                  <a:latin typeface="Manrope"/>
                  <a:ea typeface="Inter" panose="02000503000000020004" pitchFamily="2" charset="0"/>
                  <a:cs typeface="Arial" panose="020B0604020202020204" pitchFamily="34" charset="0"/>
                </a:rPr>
                <a:t>2</a:t>
              </a:r>
            </a:p>
          </xdr:txBody>
        </xdr:sp>
        <xdr:sp macro="" textlink="">
          <xdr:nvSpPr>
            <xdr:cNvPr id="155" name="Rectangle: Rounded Corners 154">
              <a:extLst>
                <a:ext uri="{FF2B5EF4-FFF2-40B4-BE49-F238E27FC236}">
                  <a16:creationId xmlns:a16="http://schemas.microsoft.com/office/drawing/2014/main" id="{8261BC8C-B4E0-CF78-153E-C95107521375}"/>
                </a:ext>
              </a:extLst>
            </xdr:cNvPr>
            <xdr:cNvSpPr/>
          </xdr:nvSpPr>
          <xdr:spPr>
            <a:xfrm>
              <a:off x="688306" y="7646236"/>
              <a:ext cx="8735476" cy="1548763"/>
            </a:xfrm>
            <a:prstGeom prst="roundRect">
              <a:avLst>
                <a:gd name="adj" fmla="val 2531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56" name="Rectangle: Rounded Corners 155">
              <a:extLst>
                <a:ext uri="{FF2B5EF4-FFF2-40B4-BE49-F238E27FC236}">
                  <a16:creationId xmlns:a16="http://schemas.microsoft.com/office/drawing/2014/main" id="{423966A3-249C-F55C-83F3-F6A73FDD200A}"/>
                </a:ext>
              </a:extLst>
            </xdr:cNvPr>
            <xdr:cNvSpPr/>
          </xdr:nvSpPr>
          <xdr:spPr>
            <a:xfrm>
              <a:off x="817918" y="7659248"/>
              <a:ext cx="4106135" cy="1413304"/>
            </a:xfrm>
            <a:prstGeom prst="roundRect">
              <a:avLst>
                <a:gd name="adj" fmla="val 5927"/>
              </a:avLst>
            </a:prstGeom>
            <a:solidFill>
              <a:srgbClr val="FFF0D5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57" name="TextBox 60">
              <a:extLst>
                <a:ext uri="{FF2B5EF4-FFF2-40B4-BE49-F238E27FC236}">
                  <a16:creationId xmlns:a16="http://schemas.microsoft.com/office/drawing/2014/main" id="{2377AB14-3E99-08ED-1007-47938EF199E5}"/>
                </a:ext>
              </a:extLst>
            </xdr:cNvPr>
            <xdr:cNvSpPr txBox="1"/>
          </xdr:nvSpPr>
          <xdr:spPr>
            <a:xfrm>
              <a:off x="678475" y="7704726"/>
              <a:ext cx="2408163" cy="490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no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Government Remaining</a:t>
              </a:r>
              <a:r>
                <a:rPr lang="en-SG" sz="1200" b="1" baseline="0">
                  <a:latin typeface="Manrope"/>
                  <a:cs typeface="Arial" panose="020B0604020202020204" pitchFamily="34" charset="0"/>
                </a:rPr>
                <a:t> </a:t>
              </a:r>
            </a:p>
            <a:p>
              <a:pPr algn="ctr"/>
              <a:r>
                <a:rPr lang="en-SG" sz="1200" b="1" baseline="0">
                  <a:latin typeface="Manrope"/>
                  <a:cs typeface="Arial" panose="020B0604020202020204" pitchFamily="34" charset="0"/>
                </a:rPr>
                <a:t>Share Amount</a:t>
              </a:r>
            </a:p>
          </xdr:txBody>
        </xdr:sp>
        <xdr:sp macro="" textlink="">
          <xdr:nvSpPr>
            <xdr:cNvPr id="158" name="TextBox 61">
              <a:extLst>
                <a:ext uri="{FF2B5EF4-FFF2-40B4-BE49-F238E27FC236}">
                  <a16:creationId xmlns:a16="http://schemas.microsoft.com/office/drawing/2014/main" id="{5214A067-3CFE-0977-80B8-9D18C1E631F6}"/>
                </a:ext>
              </a:extLst>
            </xdr:cNvPr>
            <xdr:cNvSpPr txBox="1"/>
          </xdr:nvSpPr>
          <xdr:spPr>
            <a:xfrm>
              <a:off x="2991140" y="7715562"/>
              <a:ext cx="1767129" cy="467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no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Tote Board Maximum </a:t>
              </a:r>
            </a:p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Share Amount</a:t>
              </a:r>
            </a:p>
          </xdr:txBody>
        </xdr:sp>
        <xdr:sp macro="" textlink="'Logic (Backend)'!D23:E23">
          <xdr:nvSpPr>
            <xdr:cNvPr id="159" name="TextBox 62">
              <a:extLst>
                <a:ext uri="{FF2B5EF4-FFF2-40B4-BE49-F238E27FC236}">
                  <a16:creationId xmlns:a16="http://schemas.microsoft.com/office/drawing/2014/main" id="{F244D357-B07D-B491-274C-AAE330FC3964}"/>
                </a:ext>
              </a:extLst>
            </xdr:cNvPr>
            <xdr:cNvSpPr txBox="1"/>
          </xdr:nvSpPr>
          <xdr:spPr>
            <a:xfrm>
              <a:off x="1204518" y="8163227"/>
              <a:ext cx="1334949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b">
              <a:noAutofit/>
            </a:bodyPr>
            <a:lstStyle/>
            <a:p>
              <a:pPr marL="0" indent="0" algn="ctr" defTabSz="457200" rtl="0" eaLnBrk="1" latinLnBrk="0" hangingPunct="1"/>
              <a:fld id="{712DA3BB-B840-4A62-A395-CD341EE2C98A}" type="TxLink">
                <a:rPr lang="en-US" sz="1400" b="1" i="0" u="none" strike="noStrike" kern="1200" baseline="0">
                  <a:solidFill>
                    <a:srgbClr val="002A91"/>
                  </a:solidFill>
                  <a:latin typeface="Manrope"/>
                  <a:ea typeface="+mn-ea"/>
                  <a:cs typeface="Arial" panose="020B0604020202020204" pitchFamily="34" charset="0"/>
                </a:rPr>
                <a:pPr marL="0" indent="0" algn="ctr" defTabSz="457200" rtl="0" eaLnBrk="1" latinLnBrk="0" hangingPunct="1"/>
                <a:t> $75,000.00 </a:t>
              </a:fld>
              <a:endPara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endParaRPr>
            </a:p>
          </xdr:txBody>
        </xdr:sp>
        <xdr:sp macro="" textlink="'Logic (Backend)'!D24:E24">
          <xdr:nvSpPr>
            <xdr:cNvPr id="160" name="TextBox 63">
              <a:extLst>
                <a:ext uri="{FF2B5EF4-FFF2-40B4-BE49-F238E27FC236}">
                  <a16:creationId xmlns:a16="http://schemas.microsoft.com/office/drawing/2014/main" id="{579C077F-42FD-AD46-5B80-439C22CA903D}"/>
                </a:ext>
              </a:extLst>
            </xdr:cNvPr>
            <xdr:cNvSpPr txBox="1"/>
          </xdr:nvSpPr>
          <xdr:spPr>
            <a:xfrm>
              <a:off x="3124450" y="8128079"/>
              <a:ext cx="1437935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no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457200" rtl="0" eaLnBrk="1" latinLnBrk="0" hangingPunct="1"/>
              <a:fld id="{AB929637-9A22-4842-B36E-616A006B34E4}" type="TxLink">
                <a:rPr lang="en-US" sz="1400" b="1" i="0" u="none" strike="noStrike" kern="1200" baseline="0">
                  <a:solidFill>
                    <a:srgbClr val="002A91"/>
                  </a:solidFill>
                  <a:latin typeface="Manrope"/>
                  <a:ea typeface="+mn-ea"/>
                  <a:cs typeface="Arial" panose="020B0604020202020204" pitchFamily="34" charset="0"/>
                </a:rPr>
                <a:pPr marL="0" indent="0" algn="ctr" defTabSz="457200" rtl="0" eaLnBrk="1" latinLnBrk="0" hangingPunct="1"/>
                <a:t> $50,000.00 </a:t>
              </a:fld>
              <a:endParaRPr lang="en-SG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1" name="Rectangle: Rounded Corners 160">
              <a:extLst>
                <a:ext uri="{FF2B5EF4-FFF2-40B4-BE49-F238E27FC236}">
                  <a16:creationId xmlns:a16="http://schemas.microsoft.com/office/drawing/2014/main" id="{F872EC74-94EC-CEC2-B82F-454C98B64FD3}"/>
                </a:ext>
              </a:extLst>
            </xdr:cNvPr>
            <xdr:cNvSpPr/>
          </xdr:nvSpPr>
          <xdr:spPr>
            <a:xfrm>
              <a:off x="1132216" y="8423210"/>
              <a:ext cx="3506454" cy="546294"/>
            </a:xfrm>
            <a:prstGeom prst="roundRect">
              <a:avLst>
                <a:gd name="adj" fmla="val 2531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2" name="TextBox 65">
              <a:extLst>
                <a:ext uri="{FF2B5EF4-FFF2-40B4-BE49-F238E27FC236}">
                  <a16:creationId xmlns:a16="http://schemas.microsoft.com/office/drawing/2014/main" id="{9AFFDFC5-717D-4977-2799-B2C3530136A3}"/>
                </a:ext>
              </a:extLst>
            </xdr:cNvPr>
            <xdr:cNvSpPr txBox="1"/>
          </xdr:nvSpPr>
          <xdr:spPr>
            <a:xfrm>
              <a:off x="1618931" y="8414446"/>
              <a:ext cx="2490445" cy="33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no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SG" sz="1200" b="1">
                  <a:latin typeface="Manrope"/>
                  <a:cs typeface="Arial" panose="020B0604020202020204" pitchFamily="34" charset="0"/>
                </a:rPr>
                <a:t>Total Maximum Grant Amount</a:t>
              </a:r>
            </a:p>
          </xdr:txBody>
        </xdr:sp>
        <xdr:sp macro="" textlink="'Logic (Backend)'!D25:E25">
          <xdr:nvSpPr>
            <xdr:cNvPr id="163" name="TextBox 66">
              <a:extLst>
                <a:ext uri="{FF2B5EF4-FFF2-40B4-BE49-F238E27FC236}">
                  <a16:creationId xmlns:a16="http://schemas.microsoft.com/office/drawing/2014/main" id="{81DA9275-EBC3-0442-6B6D-1860B6D86463}"/>
                </a:ext>
              </a:extLst>
            </xdr:cNvPr>
            <xdr:cNvSpPr txBox="1"/>
          </xdr:nvSpPr>
          <xdr:spPr>
            <a:xfrm>
              <a:off x="1853396" y="8651958"/>
              <a:ext cx="2077555" cy="353946"/>
            </a:xfrm>
            <a:prstGeom prst="rect">
              <a:avLst/>
            </a:prstGeom>
            <a:noFill/>
          </xdr:spPr>
          <xdr:txBody>
            <a:bodyPr wrap="square" lIns="0" tIns="0" rIns="0" bIns="0" rtlCol="0" anchor="ctr">
              <a:noAutofit/>
            </a:bodyPr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Font typeface="Arial" panose="020B0604020202020204" pitchFamily="34" charset="0"/>
                <a:buNone/>
              </a:pPr>
              <a:fld id="{2C2B881C-3FCE-44AF-8838-B9F13462F504}" type="TxLink">
                <a:rPr kumimoji="0" lang="en-US" sz="2000" b="1" i="0" u="none" strike="noStrike" kern="1200" cap="none" spc="0" normalizeH="0" baseline="0">
                  <a:ln>
                    <a:noFill/>
                  </a:ln>
                  <a:solidFill>
                    <a:srgbClr val="FFA124"/>
                  </a:solidFill>
                  <a:effectLst/>
                  <a:uLnTx/>
                  <a:uFillTx/>
                  <a:latin typeface="Manrope"/>
                  <a:ea typeface="Inter" panose="02000503000000020004" pitchFamily="2" charset="0"/>
                  <a:cs typeface="Arial" panose="020B0604020202020204" pitchFamily="34" charset="0"/>
                </a:rPr>
                <a:pPr marL="0" indent="0" algn="ctr" defTabSz="914400" rtl="0" eaLnBrk="1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Font typeface="Arial" panose="020B0604020202020204" pitchFamily="34" charset="0"/>
                  <a:buNone/>
                </a:pPr>
                <a:t> $125,000.00 </a:t>
              </a:fld>
              <a:endParaRPr kumimoji="0" lang="en-SG" sz="20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4" name="Rectangle: Rounded Corners 163">
              <a:extLst>
                <a:ext uri="{FF2B5EF4-FFF2-40B4-BE49-F238E27FC236}">
                  <a16:creationId xmlns:a16="http://schemas.microsoft.com/office/drawing/2014/main" id="{7D53A3DD-210C-16C2-6AEC-832669CEDF86}"/>
                </a:ext>
              </a:extLst>
            </xdr:cNvPr>
            <xdr:cNvSpPr/>
          </xdr:nvSpPr>
          <xdr:spPr>
            <a:xfrm>
              <a:off x="5719482" y="8443089"/>
              <a:ext cx="3066430" cy="551524"/>
            </a:xfrm>
            <a:prstGeom prst="roundRect">
              <a:avLst>
                <a:gd name="adj" fmla="val 2531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 algn="l" defTabSz="457200" rtl="0" eaLnBrk="1" latinLnBrk="0" hangingPunct="1">
                <a:defRPr sz="11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SG" sz="1100">
                <a:latin typeface="Manrope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142" name="Rectangle: Rounded Corners 141">
            <a:extLst>
              <a:ext uri="{FF2B5EF4-FFF2-40B4-BE49-F238E27FC236}">
                <a16:creationId xmlns:a16="http://schemas.microsoft.com/office/drawing/2014/main" id="{5FF88118-6AF4-C722-22BB-36AFDC1BBE66}"/>
              </a:ext>
            </a:extLst>
          </xdr:cNvPr>
          <xdr:cNvSpPr/>
        </xdr:nvSpPr>
        <xdr:spPr>
          <a:xfrm>
            <a:off x="5097708" y="7683889"/>
            <a:ext cx="4046205" cy="1408287"/>
          </a:xfrm>
          <a:prstGeom prst="roundRect">
            <a:avLst>
              <a:gd name="adj" fmla="val 5927"/>
            </a:avLst>
          </a:prstGeom>
          <a:solidFill>
            <a:srgbClr val="FFF0D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">
        <xdr:nvSpPr>
          <xdr:cNvPr id="143" name="TextBox 67">
            <a:extLst>
              <a:ext uri="{FF2B5EF4-FFF2-40B4-BE49-F238E27FC236}">
                <a16:creationId xmlns:a16="http://schemas.microsoft.com/office/drawing/2014/main" id="{DFF91D61-F463-14AE-5ABD-5E48C2A80B41}"/>
              </a:ext>
            </a:extLst>
          </xdr:cNvPr>
          <xdr:cNvSpPr txBox="1"/>
        </xdr:nvSpPr>
        <xdr:spPr>
          <a:xfrm>
            <a:off x="5124167" y="7737821"/>
            <a:ext cx="1945842" cy="4668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SG" sz="1200" b="1">
                <a:latin typeface="Manrope"/>
                <a:cs typeface="Arial" panose="020B0604020202020204" pitchFamily="34" charset="0"/>
              </a:rPr>
              <a:t>Government Estimated</a:t>
            </a:r>
          </a:p>
          <a:p>
            <a:pPr algn="ctr"/>
            <a:r>
              <a:rPr lang="en-SG" sz="1200" b="1" baseline="0">
                <a:latin typeface="Manrope"/>
                <a:cs typeface="Arial" panose="020B0604020202020204" pitchFamily="34" charset="0"/>
              </a:rPr>
              <a:t>Disbursement Amount</a:t>
            </a:r>
          </a:p>
        </xdr:txBody>
      </xdr:sp>
      <xdr:sp macro="" textlink="">
        <xdr:nvSpPr>
          <xdr:cNvPr id="144" name="TextBox 68">
            <a:extLst>
              <a:ext uri="{FF2B5EF4-FFF2-40B4-BE49-F238E27FC236}">
                <a16:creationId xmlns:a16="http://schemas.microsoft.com/office/drawing/2014/main" id="{3883129D-C5C9-6706-2590-EF819D0FE82B}"/>
              </a:ext>
            </a:extLst>
          </xdr:cNvPr>
          <xdr:cNvSpPr txBox="1"/>
        </xdr:nvSpPr>
        <xdr:spPr>
          <a:xfrm>
            <a:off x="7173352" y="7737345"/>
            <a:ext cx="1923399" cy="4677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4572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SG" sz="1200" b="1" kern="1200">
                <a:solidFill>
                  <a:schemeClr val="tx1"/>
                </a:solidFill>
                <a:latin typeface="Manrope"/>
                <a:ea typeface="+mn-ea"/>
                <a:cs typeface="Arial" panose="020B0604020202020204" pitchFamily="34" charset="0"/>
              </a:rPr>
              <a:t>Tote Board Estimated</a:t>
            </a:r>
          </a:p>
          <a:p>
            <a:pPr marL="0" indent="0" algn="ctr" defTabSz="457200" rtl="0" eaLnBrk="1" latinLnBrk="0" hangingPunct="1"/>
            <a:r>
              <a:rPr lang="en-SG" sz="1200" b="1" kern="1200">
                <a:solidFill>
                  <a:schemeClr val="tx1"/>
                </a:solidFill>
                <a:latin typeface="Manrope"/>
                <a:ea typeface="+mn-ea"/>
                <a:cs typeface="Arial" panose="020B0604020202020204" pitchFamily="34" charset="0"/>
              </a:rPr>
              <a:t>Disbursement Amount</a:t>
            </a:r>
          </a:p>
        </xdr:txBody>
      </xdr:sp>
      <xdr:sp macro="" textlink="'Logic (Backend)'!D27:E27">
        <xdr:nvSpPr>
          <xdr:cNvPr id="145" name="TextBox 69">
            <a:extLst>
              <a:ext uri="{FF2B5EF4-FFF2-40B4-BE49-F238E27FC236}">
                <a16:creationId xmlns:a16="http://schemas.microsoft.com/office/drawing/2014/main" id="{E5F10A1F-0978-F092-6523-461EF37805AF}"/>
              </a:ext>
            </a:extLst>
          </xdr:cNvPr>
          <xdr:cNvSpPr txBox="1"/>
        </xdr:nvSpPr>
        <xdr:spPr>
          <a:xfrm>
            <a:off x="5391175" y="8150885"/>
            <a:ext cx="1333191" cy="2799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4618261B-CF44-49C6-B388-6D7D36B2D458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$-  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'Logic (Backend)'!D28:E28">
        <xdr:nvSpPr>
          <xdr:cNvPr id="146" name="TextBox 70">
            <a:extLst>
              <a:ext uri="{FF2B5EF4-FFF2-40B4-BE49-F238E27FC236}">
                <a16:creationId xmlns:a16="http://schemas.microsoft.com/office/drawing/2014/main" id="{AB873696-26D5-5658-D1AC-DA0AC09EDE96}"/>
              </a:ext>
            </a:extLst>
          </xdr:cNvPr>
          <xdr:cNvSpPr txBox="1"/>
        </xdr:nvSpPr>
        <xdr:spPr>
          <a:xfrm>
            <a:off x="7443943" y="8149152"/>
            <a:ext cx="1333192" cy="2799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fld id="{B6E7E4EC-9AA4-4B09-A371-B89C5B36892D}" type="TxLink">
              <a:rPr lang="en-US" sz="1400" b="1" i="0" u="none" strike="noStrike" kern="1200" baseline="0">
                <a:solidFill>
                  <a:srgbClr val="002A91"/>
                </a:solidFill>
                <a:latin typeface="Manrope"/>
                <a:ea typeface="+mn-ea"/>
                <a:cs typeface="Arial" panose="020B0604020202020204" pitchFamily="34" charset="0"/>
              </a:rPr>
              <a:pPr marL="0" indent="0" algn="ctr" defTabSz="457200" rtl="0" eaLnBrk="1" latinLnBrk="0" hangingPunct="1"/>
              <a:t> $-   </a:t>
            </a:fld>
            <a:endParaRPr lang="en-SG" sz="1400" b="1" i="0" u="none" strike="noStrike" kern="1200" baseline="0">
              <a:solidFill>
                <a:srgbClr val="002A91"/>
              </a:solidFill>
              <a:latin typeface="Manrope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47" name="Rectangle: Rounded Corners 146">
            <a:extLst>
              <a:ext uri="{FF2B5EF4-FFF2-40B4-BE49-F238E27FC236}">
                <a16:creationId xmlns:a16="http://schemas.microsoft.com/office/drawing/2014/main" id="{D2004FD8-30CD-C562-DE9D-6A3FAB453367}"/>
              </a:ext>
            </a:extLst>
          </xdr:cNvPr>
          <xdr:cNvSpPr/>
        </xdr:nvSpPr>
        <xdr:spPr>
          <a:xfrm>
            <a:off x="5394044" y="8445793"/>
            <a:ext cx="3449469" cy="541882"/>
          </a:xfrm>
          <a:prstGeom prst="roundRect">
            <a:avLst>
              <a:gd name="adj" fmla="val 2531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SG" sz="1100">
              <a:latin typeface="Manrope"/>
              <a:cs typeface="Arial" panose="020B0604020202020204" pitchFamily="34" charset="0"/>
            </a:endParaRPr>
          </a:p>
        </xdr:txBody>
      </xdr:sp>
      <xdr:sp macro="" textlink="'Logic (Backend)'!D29:E29">
        <xdr:nvSpPr>
          <xdr:cNvPr id="148" name="TextBox 73">
            <a:extLst>
              <a:ext uri="{FF2B5EF4-FFF2-40B4-BE49-F238E27FC236}">
                <a16:creationId xmlns:a16="http://schemas.microsoft.com/office/drawing/2014/main" id="{8CD1ED50-8E78-05FA-89D5-12A9BA5F9320}"/>
              </a:ext>
            </a:extLst>
          </xdr:cNvPr>
          <xdr:cNvSpPr txBox="1"/>
        </xdr:nvSpPr>
        <xdr:spPr>
          <a:xfrm>
            <a:off x="5997975" y="8719244"/>
            <a:ext cx="2242500" cy="258867"/>
          </a:xfrm>
          <a:prstGeom prst="rect">
            <a:avLst/>
          </a:prstGeom>
          <a:noFill/>
        </xdr:spPr>
        <xdr:txBody>
          <a:bodyPr wrap="square" lIns="0" tIns="0" rIns="0" bIns="0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914400" rtl="0" eaLnBrk="1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Font typeface="Arial" panose="020B0604020202020204" pitchFamily="34" charset="0"/>
              <a:buNone/>
            </a:pPr>
            <a:fld id="{5BDBFD87-D9CD-4B6C-AF25-1FF2544B3E40}" type="TxLink">
              <a:rPr kumimoji="0" lang="en-US" sz="2000" b="1" i="0" u="none" strike="noStrike" kern="1200" cap="none" spc="0" normalizeH="0" baseline="0">
                <a:ln>
                  <a:noFill/>
                </a:ln>
                <a:solidFill>
                  <a:srgbClr val="FFA124"/>
                </a:solidFill>
                <a:effectLst/>
                <a:uLnTx/>
                <a:uFillTx/>
                <a:latin typeface="Manrope"/>
                <a:ea typeface="Inter" panose="02000503000000020004" pitchFamily="2" charset="0"/>
                <a:cs typeface="Arial" panose="020B0604020202020204" pitchFamily="34" charset="0"/>
              </a:rPr>
              <a:pPr marL="0" indent="0" algn="ctr" defTabSz="914400" rtl="0" eaLnBrk="1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Font typeface="Arial" panose="020B0604020202020204" pitchFamily="34" charset="0"/>
                <a:buNone/>
              </a:pPr>
              <a:t> $-   </a:t>
            </a:fld>
            <a:endParaRPr kumimoji="0" lang="en-SG" sz="2000" b="1" i="0" u="none" strike="noStrike" kern="1200" cap="none" spc="0" normalizeH="0" baseline="0">
              <a:ln>
                <a:noFill/>
              </a:ln>
              <a:solidFill>
                <a:srgbClr val="FFA124"/>
              </a:solidFill>
              <a:effectLst/>
              <a:uLnTx/>
              <a:uFillTx/>
              <a:latin typeface="Manrope"/>
              <a:ea typeface="Inter" panose="02000503000000020004" pitchFamily="2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49" name="TextBox 72">
            <a:extLst>
              <a:ext uri="{FF2B5EF4-FFF2-40B4-BE49-F238E27FC236}">
                <a16:creationId xmlns:a16="http://schemas.microsoft.com/office/drawing/2014/main" id="{2ECC3560-66D4-D79E-6CA4-8E7675FBA3C2}"/>
              </a:ext>
            </a:extLst>
          </xdr:cNvPr>
          <xdr:cNvSpPr txBox="1"/>
        </xdr:nvSpPr>
        <xdr:spPr>
          <a:xfrm>
            <a:off x="5430149" y="8462829"/>
            <a:ext cx="3383481" cy="2809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457200" rtl="0" eaLnBrk="1" latinLnBrk="0" hangingPunct="1">
              <a:defRPr sz="1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defTabSz="457200" rtl="0" eaLnBrk="1" latinLnBrk="0" hangingPunct="1"/>
            <a:r>
              <a:rPr lang="en-SG" sz="1200" b="1" kern="1200">
                <a:solidFill>
                  <a:schemeClr val="tx1"/>
                </a:solidFill>
                <a:latin typeface="Manrope"/>
                <a:ea typeface="+mn-ea"/>
                <a:cs typeface="Arial" panose="020B0604020202020204" pitchFamily="34" charset="0"/>
              </a:rPr>
              <a:t>Total Estimated Disbursement Amount</a:t>
            </a:r>
          </a:p>
        </xdr:txBody>
      </xdr:sp>
    </xdr:grpSp>
    <xdr:clientData/>
  </xdr:twoCellAnchor>
  <xdr:twoCellAnchor editAs="oneCell">
    <xdr:from>
      <xdr:col>2</xdr:col>
      <xdr:colOff>9526</xdr:colOff>
      <xdr:row>81</xdr:row>
      <xdr:rowOff>198691</xdr:rowOff>
    </xdr:from>
    <xdr:to>
      <xdr:col>11</xdr:col>
      <xdr:colOff>57151</xdr:colOff>
      <xdr:row>82</xdr:row>
      <xdr:rowOff>142876</xdr:rowOff>
    </xdr:to>
    <xdr:sp macro="" textlink="">
      <xdr:nvSpPr>
        <xdr:cNvPr id="168" name="Rectangle 16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D3D04AE-A03B-4ADD-84E9-DC22748178F7}"/>
            </a:ext>
          </a:extLst>
        </xdr:cNvPr>
        <xdr:cNvSpPr/>
      </xdr:nvSpPr>
      <xdr:spPr>
        <a:xfrm>
          <a:off x="409576" y="18534316"/>
          <a:ext cx="1847850" cy="1632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>
            <a:latin typeface="Manrope"/>
          </a:endParaRPr>
        </a:p>
      </xdr:txBody>
    </xdr:sp>
    <xdr:clientData/>
  </xdr:twoCellAnchor>
  <xdr:twoCellAnchor editAs="oneCell">
    <xdr:from>
      <xdr:col>1</xdr:col>
      <xdr:colOff>155385</xdr:colOff>
      <xdr:row>15</xdr:row>
      <xdr:rowOff>74543</xdr:rowOff>
    </xdr:from>
    <xdr:to>
      <xdr:col>13</xdr:col>
      <xdr:colOff>69660</xdr:colOff>
      <xdr:row>16</xdr:row>
      <xdr:rowOff>33758</xdr:rowOff>
    </xdr:to>
    <xdr:sp macro="" textlink="">
      <xdr:nvSpPr>
        <xdr:cNvPr id="177" name="Rectangle 17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ED7338D-51F9-4B27-9C8A-964ECE644F38}"/>
            </a:ext>
          </a:extLst>
        </xdr:cNvPr>
        <xdr:cNvSpPr/>
      </xdr:nvSpPr>
      <xdr:spPr>
        <a:xfrm>
          <a:off x="355410" y="3360668"/>
          <a:ext cx="2314575" cy="1782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>
            <a:latin typeface="Manrope"/>
          </a:endParaRPr>
        </a:p>
      </xdr:txBody>
    </xdr:sp>
    <xdr:clientData/>
  </xdr:twoCellAnchor>
  <xdr:twoCellAnchor editAs="oneCell">
    <xdr:from>
      <xdr:col>0</xdr:col>
      <xdr:colOff>54024</xdr:colOff>
      <xdr:row>1</xdr:row>
      <xdr:rowOff>121702</xdr:rowOff>
    </xdr:from>
    <xdr:to>
      <xdr:col>14</xdr:col>
      <xdr:colOff>192243</xdr:colOff>
      <xdr:row>3</xdr:row>
      <xdr:rowOff>129883</xdr:rowOff>
    </xdr:to>
    <xdr:sp macro="" textlink="">
      <xdr:nvSpPr>
        <xdr:cNvPr id="169" name="TextBox 17">
          <a:extLst>
            <a:ext uri="{FF2B5EF4-FFF2-40B4-BE49-F238E27FC236}">
              <a16:creationId xmlns:a16="http://schemas.microsoft.com/office/drawing/2014/main" id="{84B2BC9B-F06E-4CFE-AD8E-BAC899688B82}"/>
            </a:ext>
          </a:extLst>
        </xdr:cNvPr>
        <xdr:cNvSpPr txBox="1"/>
      </xdr:nvSpPr>
      <xdr:spPr>
        <a:xfrm>
          <a:off x="252807" y="312202"/>
          <a:ext cx="2722393" cy="446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457200" rtl="0" eaLnBrk="1" latinLnBrk="0" hangingPunct="1"/>
          <a:r>
            <a:rPr lang="en-SG" sz="1800" b="1" i="0" kern="1200">
              <a:solidFill>
                <a:schemeClr val="bg1"/>
              </a:solidFill>
              <a:latin typeface="Manrope"/>
              <a:ea typeface="+mn-ea"/>
              <a:cs typeface="Arial" panose="020B0604020202020204" pitchFamily="34" charset="0"/>
            </a:rPr>
            <a:t>Important</a:t>
          </a:r>
          <a:r>
            <a:rPr lang="en-SG" sz="1800" b="1" i="0" kern="1200" baseline="0">
              <a:solidFill>
                <a:schemeClr val="bg1"/>
              </a:solidFill>
              <a:latin typeface="Manrope"/>
              <a:ea typeface="+mn-ea"/>
              <a:cs typeface="Arial" panose="020B0604020202020204" pitchFamily="34" charset="0"/>
            </a:rPr>
            <a:t> Information </a:t>
          </a:r>
          <a:endParaRPr lang="en-SG" sz="900" b="1" i="0" kern="1200">
            <a:solidFill>
              <a:schemeClr val="bg1"/>
            </a:solidFill>
            <a:latin typeface="Manrope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44758</xdr:colOff>
      <xdr:row>86</xdr:row>
      <xdr:rowOff>214192</xdr:rowOff>
    </xdr:from>
    <xdr:to>
      <xdr:col>13</xdr:col>
      <xdr:colOff>96047</xdr:colOff>
      <xdr:row>89</xdr:row>
      <xdr:rowOff>126701</xdr:rowOff>
    </xdr:to>
    <xdr:pic>
      <xdr:nvPicPr>
        <xdr:cNvPr id="172" name="Picture 171" descr="A blue and orange text on a black background&#10;&#10;AI-generated content may be incorrect.">
          <a:extLst>
            <a:ext uri="{FF2B5EF4-FFF2-40B4-BE49-F238E27FC236}">
              <a16:creationId xmlns:a16="http://schemas.microsoft.com/office/drawing/2014/main" id="{BF84F617-456E-4E60-B499-87868EC2E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602" y="19734489"/>
          <a:ext cx="1265726" cy="573306"/>
        </a:xfrm>
        <a:prstGeom prst="rect">
          <a:avLst/>
        </a:prstGeom>
      </xdr:spPr>
    </xdr:pic>
    <xdr:clientData/>
  </xdr:twoCellAnchor>
  <xdr:twoCellAnchor editAs="oneCell">
    <xdr:from>
      <xdr:col>0</xdr:col>
      <xdr:colOff>118878</xdr:colOff>
      <xdr:row>6</xdr:row>
      <xdr:rowOff>182217</xdr:rowOff>
    </xdr:from>
    <xdr:to>
      <xdr:col>14</xdr:col>
      <xdr:colOff>132520</xdr:colOff>
      <xdr:row>6</xdr:row>
      <xdr:rowOff>191571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CEDD1D75-E3CE-4302-B0FB-65B803B0B539}"/>
            </a:ext>
          </a:extLst>
        </xdr:cNvPr>
        <xdr:cNvCxnSpPr/>
      </xdr:nvCxnSpPr>
      <xdr:spPr>
        <a:xfrm flipV="1">
          <a:off x="317661" y="1325217"/>
          <a:ext cx="2597816" cy="9354"/>
        </a:xfrm>
        <a:prstGeom prst="line">
          <a:avLst/>
        </a:prstGeom>
        <a:ln w="57150">
          <a:solidFill>
            <a:srgbClr val="FFA124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124454</xdr:colOff>
      <xdr:row>26</xdr:row>
      <xdr:rowOff>90092</xdr:rowOff>
    </xdr:from>
    <xdr:to>
      <xdr:col>4</xdr:col>
      <xdr:colOff>161102</xdr:colOff>
      <xdr:row>26</xdr:row>
      <xdr:rowOff>90092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78F27F36-6B82-4419-B959-418E97D7FEDF}"/>
            </a:ext>
          </a:extLst>
        </xdr:cNvPr>
        <xdr:cNvCxnSpPr/>
      </xdr:nvCxnSpPr>
      <xdr:spPr>
        <a:xfrm>
          <a:off x="326860" y="5947967"/>
          <a:ext cx="643867" cy="0"/>
        </a:xfrm>
        <a:prstGeom prst="line">
          <a:avLst/>
        </a:prstGeom>
        <a:ln>
          <a:solidFill>
            <a:srgbClr val="002A9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125418</xdr:colOff>
      <xdr:row>53</xdr:row>
      <xdr:rowOff>175677</xdr:rowOff>
    </xdr:from>
    <xdr:to>
      <xdr:col>4</xdr:col>
      <xdr:colOff>162066</xdr:colOff>
      <xdr:row>53</xdr:row>
      <xdr:rowOff>175677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0DFF74B5-0C9A-4D9D-91CC-90741CC73DEA}"/>
            </a:ext>
          </a:extLst>
        </xdr:cNvPr>
        <xdr:cNvCxnSpPr/>
      </xdr:nvCxnSpPr>
      <xdr:spPr>
        <a:xfrm>
          <a:off x="325443" y="12186702"/>
          <a:ext cx="636723" cy="0"/>
        </a:xfrm>
        <a:prstGeom prst="line">
          <a:avLst/>
        </a:prstGeom>
        <a:ln>
          <a:solidFill>
            <a:srgbClr val="002A9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90706</xdr:colOff>
      <xdr:row>0</xdr:row>
      <xdr:rowOff>105725</xdr:rowOff>
    </xdr:from>
    <xdr:to>
      <xdr:col>14</xdr:col>
      <xdr:colOff>107674</xdr:colOff>
      <xdr:row>90</xdr:row>
      <xdr:rowOff>78827</xdr:rowOff>
    </xdr:to>
    <xdr:sp macro="" textlink="">
      <xdr:nvSpPr>
        <xdr:cNvPr id="176" name="Rectangle: Rounded Corners 175">
          <a:extLst>
            <a:ext uri="{FF2B5EF4-FFF2-40B4-BE49-F238E27FC236}">
              <a16:creationId xmlns:a16="http://schemas.microsoft.com/office/drawing/2014/main" id="{4CB0861A-A82F-4ADD-9BD2-904D85C7CAD1}"/>
            </a:ext>
          </a:extLst>
        </xdr:cNvPr>
        <xdr:cNvSpPr/>
      </xdr:nvSpPr>
      <xdr:spPr>
        <a:xfrm>
          <a:off x="90706" y="105725"/>
          <a:ext cx="2775934" cy="19837654"/>
        </a:xfrm>
        <a:prstGeom prst="roundRect">
          <a:avLst>
            <a:gd name="adj" fmla="val 636"/>
          </a:avLst>
        </a:prstGeom>
        <a:noFill/>
        <a:ln w="209550">
          <a:solidFill>
            <a:srgbClr val="FFA12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>
            <a:latin typeface="Manrope"/>
          </a:endParaRPr>
        </a:p>
      </xdr:txBody>
    </xdr:sp>
    <xdr:clientData/>
  </xdr:twoCellAnchor>
  <xdr:twoCellAnchor editAs="oneCell">
    <xdr:from>
      <xdr:col>1</xdr:col>
      <xdr:colOff>140634</xdr:colOff>
      <xdr:row>3</xdr:row>
      <xdr:rowOff>148071</xdr:rowOff>
    </xdr:from>
    <xdr:to>
      <xdr:col>12</xdr:col>
      <xdr:colOff>131380</xdr:colOff>
      <xdr:row>5</xdr:row>
      <xdr:rowOff>156252</xdr:rowOff>
    </xdr:to>
    <xdr:sp macro="" textlink="">
      <xdr:nvSpPr>
        <xdr:cNvPr id="178" name="TextBox 17">
          <a:extLst>
            <a:ext uri="{FF2B5EF4-FFF2-40B4-BE49-F238E27FC236}">
              <a16:creationId xmlns:a16="http://schemas.microsoft.com/office/drawing/2014/main" id="{7593A6DB-D3B6-420D-B9F2-F24B397715D2}"/>
            </a:ext>
          </a:extLst>
        </xdr:cNvPr>
        <xdr:cNvSpPr txBox="1"/>
      </xdr:nvSpPr>
      <xdr:spPr>
        <a:xfrm>
          <a:off x="343040" y="808868"/>
          <a:ext cx="2217215" cy="448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 algn="l" defTabSz="457200" rtl="0" eaLnBrk="1" latinLnBrk="0" hangingPunct="1">
            <a:defRPr sz="11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457200" rtl="0" eaLnBrk="1" latinLnBrk="0" hangingPunct="1"/>
          <a:r>
            <a:rPr lang="en-SG" sz="1050" b="1" i="0" kern="1200">
              <a:solidFill>
                <a:schemeClr val="bg1"/>
              </a:solidFill>
              <a:latin typeface="Manrope"/>
              <a:ea typeface="+mn-ea"/>
              <a:cs typeface="Arial" panose="020B0604020202020204" pitchFamily="34" charset="0"/>
            </a:rPr>
            <a:t>Please read</a:t>
          </a:r>
          <a:r>
            <a:rPr lang="en-SG" sz="1050" b="1" i="0" kern="1200" baseline="0">
              <a:solidFill>
                <a:schemeClr val="bg1"/>
              </a:solidFill>
              <a:latin typeface="Manrope"/>
              <a:ea typeface="+mn-ea"/>
              <a:cs typeface="Arial" panose="020B0604020202020204" pitchFamily="34" charset="0"/>
            </a:rPr>
            <a:t> before using the </a:t>
          </a:r>
        </a:p>
        <a:p>
          <a:pPr marL="0" indent="0" algn="ctr" defTabSz="457200" rtl="0" eaLnBrk="1" latinLnBrk="0" hangingPunct="1"/>
          <a:r>
            <a:rPr lang="en-SG" sz="1050" b="1" i="0" kern="1200" baseline="0">
              <a:solidFill>
                <a:schemeClr val="bg1"/>
              </a:solidFill>
              <a:latin typeface="Manrope"/>
              <a:ea typeface="+mn-ea"/>
              <a:cs typeface="Arial" panose="020B0604020202020204" pitchFamily="34" charset="0"/>
            </a:rPr>
            <a:t>EFR Calculator</a:t>
          </a:r>
          <a:endParaRPr lang="en-SG" sz="400" b="1" i="0" kern="1200">
            <a:solidFill>
              <a:schemeClr val="bg1"/>
            </a:solidFill>
            <a:latin typeface="Manrope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122997</xdr:colOff>
      <xdr:row>15</xdr:row>
      <xdr:rowOff>207065</xdr:rowOff>
    </xdr:from>
    <xdr:to>
      <xdr:col>11</xdr:col>
      <xdr:colOff>7040</xdr:colOff>
      <xdr:row>16</xdr:row>
      <xdr:rowOff>165651</xdr:rowOff>
    </xdr:to>
    <xdr:sp macro="" textlink="">
      <xdr:nvSpPr>
        <xdr:cNvPr id="201" name="Rectangle 20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4026954-E15E-45BA-A4AD-BB95D74182FF}"/>
            </a:ext>
          </a:extLst>
        </xdr:cNvPr>
        <xdr:cNvSpPr/>
      </xdr:nvSpPr>
      <xdr:spPr>
        <a:xfrm flipV="1">
          <a:off x="323022" y="3493190"/>
          <a:ext cx="1884293" cy="1776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>
            <a:latin typeface="Manrope"/>
          </a:endParaRPr>
        </a:p>
      </xdr:txBody>
    </xdr:sp>
    <xdr:clientData/>
  </xdr:twoCellAnchor>
  <xdr:twoCellAnchor editAs="oneCell">
    <xdr:from>
      <xdr:col>2</xdr:col>
      <xdr:colOff>93180</xdr:colOff>
      <xdr:row>49</xdr:row>
      <xdr:rowOff>102704</xdr:rowOff>
    </xdr:from>
    <xdr:to>
      <xdr:col>8</xdr:col>
      <xdr:colOff>38100</xdr:colOff>
      <xdr:row>50</xdr:row>
      <xdr:rowOff>85724</xdr:rowOff>
    </xdr:to>
    <xdr:sp macro="" textlink="">
      <xdr:nvSpPr>
        <xdr:cNvPr id="189" name="Rectangle 188">
          <a:extLst>
            <a:ext uri="{FF2B5EF4-FFF2-40B4-BE49-F238E27FC236}">
              <a16:creationId xmlns:a16="http://schemas.microsoft.com/office/drawing/2014/main" id="{774EA41C-4D3F-4C0C-9632-B31730729118}"/>
            </a:ext>
          </a:extLst>
        </xdr:cNvPr>
        <xdr:cNvSpPr/>
      </xdr:nvSpPr>
      <xdr:spPr>
        <a:xfrm>
          <a:off x="493230" y="11104079"/>
          <a:ext cx="1145070" cy="2020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>
            <a:solidFill>
              <a:sysClr val="windowText" lastClr="000000"/>
            </a:solidFill>
            <a:latin typeface="Manrope"/>
          </a:endParaRPr>
        </a:p>
      </xdr:txBody>
    </xdr:sp>
    <xdr:clientData/>
  </xdr:twoCellAnchor>
  <xdr:twoCellAnchor editAs="oneCell">
    <xdr:from>
      <xdr:col>3</xdr:col>
      <xdr:colOff>180974</xdr:colOff>
      <xdr:row>48</xdr:row>
      <xdr:rowOff>180975</xdr:rowOff>
    </xdr:from>
    <xdr:to>
      <xdr:col>13</xdr:col>
      <xdr:colOff>2197</xdr:colOff>
      <xdr:row>49</xdr:row>
      <xdr:rowOff>133350</xdr:rowOff>
    </xdr:to>
    <xdr:sp macro="" textlink="">
      <xdr:nvSpPr>
        <xdr:cNvPr id="190" name="Rectangle 18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1B0C721-4886-44E7-B722-CACE0567E6EE}"/>
            </a:ext>
          </a:extLst>
        </xdr:cNvPr>
        <xdr:cNvSpPr/>
      </xdr:nvSpPr>
      <xdr:spPr>
        <a:xfrm>
          <a:off x="781049" y="10963275"/>
          <a:ext cx="181927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>
            <a:latin typeface="Manrop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157844</xdr:colOff>
      <xdr:row>10</xdr:row>
      <xdr:rowOff>38100</xdr:rowOff>
    </xdr:from>
    <xdr:to>
      <xdr:col>5</xdr:col>
      <xdr:colOff>487497</xdr:colOff>
      <xdr:row>10</xdr:row>
      <xdr:rowOff>201386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825219" y="1562100"/>
          <a:ext cx="329653" cy="163286"/>
        </a:xfrm>
        <a:prstGeom prst="leftArrow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5</xdr:col>
      <xdr:colOff>168730</xdr:colOff>
      <xdr:row>20</xdr:row>
      <xdr:rowOff>65315</xdr:rowOff>
    </xdr:from>
    <xdr:to>
      <xdr:col>5</xdr:col>
      <xdr:colOff>498383</xdr:colOff>
      <xdr:row>20</xdr:row>
      <xdr:rowOff>219076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836105" y="3570515"/>
          <a:ext cx="329653" cy="153761"/>
        </a:xfrm>
        <a:prstGeom prst="leftArrow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5</xdr:col>
      <xdr:colOff>168730</xdr:colOff>
      <xdr:row>30</xdr:row>
      <xdr:rowOff>38100</xdr:rowOff>
    </xdr:from>
    <xdr:to>
      <xdr:col>5</xdr:col>
      <xdr:colOff>498383</xdr:colOff>
      <xdr:row>30</xdr:row>
      <xdr:rowOff>172811</xdr:rowOff>
    </xdr:to>
    <xdr:sp macro="" textlink="">
      <xdr:nvSpPr>
        <xdr:cNvPr id="4" name="Arrow: Lef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836105" y="5229225"/>
          <a:ext cx="329653" cy="134711"/>
        </a:xfrm>
        <a:prstGeom prst="leftArrow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5</xdr:col>
      <xdr:colOff>168730</xdr:colOff>
      <xdr:row>40</xdr:row>
      <xdr:rowOff>48986</xdr:rowOff>
    </xdr:from>
    <xdr:to>
      <xdr:col>5</xdr:col>
      <xdr:colOff>498383</xdr:colOff>
      <xdr:row>40</xdr:row>
      <xdr:rowOff>193222</xdr:rowOff>
    </xdr:to>
    <xdr:sp macro="" textlink="">
      <xdr:nvSpPr>
        <xdr:cNvPr id="5" name="Arrow: Lef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836105" y="6916511"/>
          <a:ext cx="329653" cy="144236"/>
        </a:xfrm>
        <a:prstGeom prst="leftArrow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5</xdr:col>
      <xdr:colOff>174172</xdr:colOff>
      <xdr:row>50</xdr:row>
      <xdr:rowOff>54429</xdr:rowOff>
    </xdr:from>
    <xdr:to>
      <xdr:col>5</xdr:col>
      <xdr:colOff>503825</xdr:colOff>
      <xdr:row>50</xdr:row>
      <xdr:rowOff>198665</xdr:rowOff>
    </xdr:to>
    <xdr:sp macro="" textlink="">
      <xdr:nvSpPr>
        <xdr:cNvPr id="6" name="Arrow: Lef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841547" y="8607879"/>
          <a:ext cx="329653" cy="144236"/>
        </a:xfrm>
        <a:prstGeom prst="leftArrow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52D89-F67C-4B1F-B1BF-5D7EE3E566A3}">
  <sheetPr>
    <pageSetUpPr fitToPage="1"/>
  </sheetPr>
  <dimension ref="A2:CK90"/>
  <sheetViews>
    <sheetView tabSelected="1" zoomScale="70" zoomScaleNormal="70" workbookViewId="0">
      <pane ySplit="1" topLeftCell="A8" activePane="bottomLeft" state="frozen"/>
      <selection pane="bottomLeft" activeCell="AQ24" sqref="AQ24:BG24"/>
    </sheetView>
  </sheetViews>
  <sheetFormatPr defaultColWidth="3" defaultRowHeight="17.25" x14ac:dyDescent="0.35"/>
  <cols>
    <col min="1" max="15" width="3" style="2"/>
    <col min="16" max="16" width="3" style="2" customWidth="1"/>
    <col min="17" max="59" width="3" style="2"/>
    <col min="60" max="60" width="3" style="2" customWidth="1"/>
    <col min="61" max="16384" width="3" style="2"/>
  </cols>
  <sheetData>
    <row r="2" spans="1:89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</row>
    <row r="3" spans="1:89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</row>
    <row r="4" spans="1:89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</row>
    <row r="5" spans="1:89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</row>
    <row r="6" spans="1:89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</row>
    <row r="7" spans="1:89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</row>
    <row r="8" spans="1:89" x14ac:dyDescent="0.3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</row>
    <row r="9" spans="1:89" x14ac:dyDescent="0.3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89" x14ac:dyDescent="0.3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pans="1:89" x14ac:dyDescent="0.3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pans="1:89" x14ac:dyDescent="0.3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pans="1:89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pans="1:89" x14ac:dyDescent="0.3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1:89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89" x14ac:dyDescent="0.3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 spans="2:63" x14ac:dyDescent="0.3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 spans="2:63" x14ac:dyDescent="0.3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</row>
    <row r="19" spans="2:63" x14ac:dyDescent="0.3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</row>
    <row r="20" spans="2:63" x14ac:dyDescent="0.3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 spans="2:63" x14ac:dyDescent="0.3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</row>
    <row r="22" spans="2:63" x14ac:dyDescent="0.3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</row>
    <row r="23" spans="2:63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</row>
    <row r="24" spans="2:63" ht="27.75" thickBot="1" x14ac:dyDescent="0.55000000000000004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"/>
      <c r="BI24" s="3"/>
      <c r="BJ24" s="3"/>
      <c r="BK24" s="3"/>
    </row>
    <row r="25" spans="2:63" x14ac:dyDescent="0.3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</row>
    <row r="26" spans="2:63" x14ac:dyDescent="0.3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spans="2:63" x14ac:dyDescent="0.3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</row>
    <row r="28" spans="2:63" x14ac:dyDescent="0.3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</row>
    <row r="29" spans="2:63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</row>
    <row r="30" spans="2:63" x14ac:dyDescent="0.3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</row>
    <row r="31" spans="2:63" x14ac:dyDescent="0.3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2:63" x14ac:dyDescent="0.3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 spans="2:63" x14ac:dyDescent="0.3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2:63" x14ac:dyDescent="0.3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2:63" x14ac:dyDescent="0.3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2:63" x14ac:dyDescent="0.3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spans="2:63" x14ac:dyDescent="0.3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2:63" ht="27.75" thickBot="1" x14ac:dyDescent="0.55000000000000004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"/>
      <c r="BI38" s="3"/>
      <c r="BJ38" s="3"/>
      <c r="BK38" s="3"/>
    </row>
    <row r="39" spans="2:63" x14ac:dyDescent="0.3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</row>
    <row r="40" spans="2:63" x14ac:dyDescent="0.3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2:63" x14ac:dyDescent="0.3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2:63" x14ac:dyDescent="0.3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2:63" x14ac:dyDescent="0.3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2:63" x14ac:dyDescent="0.3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2:63" x14ac:dyDescent="0.3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2:63" x14ac:dyDescent="0.3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2:63" x14ac:dyDescent="0.3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2:63" x14ac:dyDescent="0.3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2:63" x14ac:dyDescent="0.3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2:63" x14ac:dyDescent="0.3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 spans="2:63" x14ac:dyDescent="0.3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spans="2:63" ht="27.75" thickBot="1" x14ac:dyDescent="0.55000000000000004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"/>
      <c r="BI52" s="3"/>
      <c r="BJ52" s="3"/>
      <c r="BK52" s="3"/>
    </row>
    <row r="53" spans="2:63" x14ac:dyDescent="0.3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</row>
    <row r="54" spans="2:63" x14ac:dyDescent="0.3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spans="2:63" x14ac:dyDescent="0.3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</row>
    <row r="56" spans="2:63" x14ac:dyDescent="0.3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</row>
    <row r="57" spans="2:63" x14ac:dyDescent="0.3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 spans="2:63" x14ac:dyDescent="0.3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 spans="2:63" x14ac:dyDescent="0.3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spans="2:63" x14ac:dyDescent="0.3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 spans="2:63" x14ac:dyDescent="0.3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 spans="2:63" x14ac:dyDescent="0.3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 spans="2:63" x14ac:dyDescent="0.3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 spans="2:63" x14ac:dyDescent="0.3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 spans="2:63" x14ac:dyDescent="0.3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2:63" ht="27.75" thickBot="1" x14ac:dyDescent="0.4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8">
        <v>0</v>
      </c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"/>
      <c r="BI66" s="3"/>
      <c r="BJ66" s="3"/>
      <c r="BK66" s="3"/>
    </row>
    <row r="67" spans="2:63" x14ac:dyDescent="0.3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 spans="2:63" x14ac:dyDescent="0.3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 spans="2:63" x14ac:dyDescent="0.3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 spans="2:63" x14ac:dyDescent="0.3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2:63" x14ac:dyDescent="0.3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</row>
    <row r="72" spans="2:63" x14ac:dyDescent="0.3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</row>
    <row r="73" spans="2:63" x14ac:dyDescent="0.3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</row>
    <row r="74" spans="2:63" x14ac:dyDescent="0.3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</row>
    <row r="75" spans="2:63" x14ac:dyDescent="0.3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</row>
    <row r="76" spans="2:63" x14ac:dyDescent="0.3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</row>
    <row r="77" spans="2:63" x14ac:dyDescent="0.3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2:63" x14ac:dyDescent="0.3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 spans="2:63" x14ac:dyDescent="0.3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 spans="2:63" ht="27.75" thickBot="1" x14ac:dyDescent="0.4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9">
        <v>0</v>
      </c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"/>
      <c r="BI80" s="3"/>
      <c r="BJ80" s="3"/>
      <c r="BK80" s="3"/>
    </row>
    <row r="81" spans="2:63" ht="11.25" customHeight="1" x14ac:dyDescent="0.3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 spans="2:63" x14ac:dyDescent="0.3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 spans="2:63" x14ac:dyDescent="0.3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 spans="2:63" x14ac:dyDescent="0.3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</row>
    <row r="85" spans="2:63" x14ac:dyDescent="0.3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 spans="2:63" x14ac:dyDescent="0.3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 spans="2:63" x14ac:dyDescent="0.3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 spans="2:63" x14ac:dyDescent="0.3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 spans="2:63" x14ac:dyDescent="0.3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 spans="2:63" x14ac:dyDescent="0.3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</sheetData>
  <sheetProtection sheet="1" objects="1" scenarios="1" selectLockedCells="1"/>
  <mergeCells count="5">
    <mergeCell ref="AQ24:BG24"/>
    <mergeCell ref="AQ38:BG38"/>
    <mergeCell ref="AQ52:BG52"/>
    <mergeCell ref="AQ66:BG66"/>
    <mergeCell ref="AQ80:BG80"/>
  </mergeCells>
  <dataValidations count="3">
    <dataValidation type="custom" allowBlank="1" showInputMessage="1" showErrorMessage="1" errorTitle="Invalid Entry" error="Input must be a numeric value of at least $2,500 to qualify for EFR matching." sqref="AQ80:BG80 AQ24:BG24 AQ38:BG38 AQ52:BG52 AQ66:BG66" xr:uid="{8FAFE36E-4339-4A93-BB37-58E459E59C32}">
      <formula1>AND(ISNUMBER(AQ24), OR(AQ24=0, AQ24&gt;=2500))</formula1>
    </dataValidation>
    <dataValidation type="custom" allowBlank="1" showInputMessage="1" showErrorMessage="1" prompt="Insert actual claims amount here." sqref="AA64:AD64" xr:uid="{B5B3D267-3CA5-43D4-A295-A2B84DED0FDC}">
      <formula1>OR(AA64=0, AA64&gt;=2500)</formula1>
    </dataValidation>
    <dataValidation type="custom" allowBlank="1" showInputMessage="1" showErrorMessage="1" sqref="Z50 Z36:AE37 AE64 Z62:AE63 Z76:AE77 Z64 Z22:AE22" xr:uid="{1AB3FA1A-AA20-4248-84FB-6F454E245E71}">
      <formula1>OR(Z22=0, Z22&gt;=2500)</formula1>
    </dataValidation>
  </dataValidations>
  <pageMargins left="0.25" right="0.25" top="0.75" bottom="0.75" header="0.3" footer="0.3"/>
  <pageSetup paperSize="9" scale="41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69DD2-96E6-4589-87BF-E5AA39B1305D}">
  <dimension ref="B1:H66"/>
  <sheetViews>
    <sheetView topLeftCell="A2" workbookViewId="0">
      <selection activeCell="D27" sqref="D27:E27"/>
    </sheetView>
  </sheetViews>
  <sheetFormatPr defaultColWidth="9.140625" defaultRowHeight="14.25" outlineLevelRow="1" x14ac:dyDescent="0.3"/>
  <cols>
    <col min="1" max="1" width="4" style="5" customWidth="1"/>
    <col min="2" max="2" width="9.140625" style="5"/>
    <col min="3" max="3" width="57.140625" style="6" customWidth="1"/>
    <col min="4" max="4" width="6" style="7" customWidth="1"/>
    <col min="5" max="5" width="8.7109375" style="7" customWidth="1"/>
    <col min="6" max="6" width="9.140625" style="5"/>
    <col min="7" max="7" width="3.7109375" style="5" customWidth="1"/>
    <col min="8" max="8" width="39.7109375" style="5" customWidth="1"/>
    <col min="9" max="16384" width="9.140625" style="5"/>
  </cols>
  <sheetData>
    <row r="1" spans="2:8" ht="15" thickBot="1" x14ac:dyDescent="0.35"/>
    <row r="2" spans="2:8" x14ac:dyDescent="0.3">
      <c r="B2" s="8"/>
      <c r="C2" s="9"/>
      <c r="D2" s="10"/>
      <c r="E2" s="10"/>
      <c r="F2" s="11"/>
    </row>
    <row r="3" spans="2:8" x14ac:dyDescent="0.3">
      <c r="B3" s="12"/>
      <c r="C3" s="13"/>
      <c r="D3" s="14"/>
      <c r="E3" s="14"/>
      <c r="F3" s="15"/>
    </row>
    <row r="4" spans="2:8" x14ac:dyDescent="0.3">
      <c r="B4" s="12"/>
      <c r="C4" s="16"/>
      <c r="D4" s="14"/>
      <c r="E4" s="14"/>
      <c r="F4" s="15"/>
    </row>
    <row r="5" spans="2:8" ht="15" thickBot="1" x14ac:dyDescent="0.35">
      <c r="B5" s="12"/>
      <c r="C5" s="40" t="s">
        <v>0</v>
      </c>
      <c r="D5" s="41"/>
      <c r="E5" s="42"/>
      <c r="F5" s="15"/>
    </row>
    <row r="6" spans="2:8" ht="15" thickBot="1" x14ac:dyDescent="0.35">
      <c r="B6" s="12"/>
      <c r="C6" s="17" t="s">
        <v>1</v>
      </c>
      <c r="D6" s="43" t="s">
        <v>23</v>
      </c>
      <c r="E6" s="44"/>
      <c r="F6" s="15"/>
      <c r="H6" s="18"/>
    </row>
    <row r="7" spans="2:8" ht="14.25" customHeight="1" thickBot="1" x14ac:dyDescent="0.35">
      <c r="B7" s="12"/>
      <c r="C7" s="19" t="s">
        <v>2</v>
      </c>
      <c r="D7" s="20" t="str">
        <f>IF($D$6&lt;="FY2025", "60%", IF($D$6="FY2026", "30%", IF($D$6="FY2027", "0%", "")))</f>
        <v>30%</v>
      </c>
      <c r="E7" s="21" t="s">
        <v>3</v>
      </c>
      <c r="F7" s="15"/>
      <c r="H7" s="45"/>
    </row>
    <row r="8" spans="2:8" ht="15" customHeight="1" thickBot="1" x14ac:dyDescent="0.35">
      <c r="B8" s="12"/>
      <c r="C8" s="19" t="s">
        <v>4</v>
      </c>
      <c r="D8" s="20" t="str">
        <f>IF($D$6&lt;="FY2025", "40%", IF($D$6="FY2026", "20%", IF($D$6="FY2027", "20%", "")))</f>
        <v>20%</v>
      </c>
      <c r="E8" s="21" t="s">
        <v>3</v>
      </c>
      <c r="F8" s="15"/>
      <c r="H8" s="45"/>
    </row>
    <row r="9" spans="2:8" ht="15" hidden="1" customHeight="1" x14ac:dyDescent="0.3">
      <c r="B9" s="12"/>
      <c r="C9" s="22" t="s">
        <v>5</v>
      </c>
      <c r="D9" s="46">
        <v>5</v>
      </c>
      <c r="E9" s="47"/>
      <c r="F9" s="15"/>
      <c r="H9" s="45"/>
    </row>
    <row r="10" spans="2:8" ht="16.5" customHeight="1" thickBot="1" x14ac:dyDescent="0.35">
      <c r="B10" s="12"/>
      <c r="C10" s="48" t="s">
        <v>6</v>
      </c>
      <c r="D10" s="49"/>
      <c r="E10" s="50"/>
      <c r="F10" s="15"/>
      <c r="H10" s="45"/>
    </row>
    <row r="11" spans="2:8" ht="16.5" customHeight="1" thickBot="1" x14ac:dyDescent="0.35">
      <c r="B11" s="12"/>
      <c r="C11" s="23" t="s">
        <v>7</v>
      </c>
      <c r="D11" s="51">
        <f>'EFR Calculator'!AQ24</f>
        <v>0</v>
      </c>
      <c r="E11" s="52"/>
      <c r="F11" s="15"/>
      <c r="H11" s="45"/>
    </row>
    <row r="12" spans="2:8" ht="15" customHeight="1" outlineLevel="1" thickBot="1" x14ac:dyDescent="0.35">
      <c r="B12" s="12"/>
      <c r="C12" s="53" t="s">
        <v>8</v>
      </c>
      <c r="D12" s="54"/>
      <c r="E12" s="55"/>
      <c r="F12" s="15"/>
      <c r="H12" s="45"/>
    </row>
    <row r="13" spans="2:8" ht="15" customHeight="1" outlineLevel="1" thickBot="1" x14ac:dyDescent="0.35">
      <c r="B13" s="12"/>
      <c r="C13" s="24" t="s">
        <v>9</v>
      </c>
      <c r="D13" s="56">
        <f>MIN(250000 * $D$7, IF($D$6="FY2025", 150000, IF($D$6="FY2026", 75000, IF($D$6="FY2027", 0, 150000))))</f>
        <v>75000</v>
      </c>
      <c r="E13" s="57"/>
      <c r="F13" s="15"/>
      <c r="H13" s="45"/>
    </row>
    <row r="14" spans="2:8" ht="15" customHeight="1" outlineLevel="1" thickBot="1" x14ac:dyDescent="0.35">
      <c r="B14" s="12"/>
      <c r="C14" s="24" t="s">
        <v>10</v>
      </c>
      <c r="D14" s="56">
        <f>MIN(250000 * $D$8, IF($D$6="FY2025", 100000, IF($D$6="FY2026", 50000, IF($D$6="FY2027", 50000, 100000))))</f>
        <v>50000</v>
      </c>
      <c r="E14" s="57"/>
      <c r="F14" s="15"/>
      <c r="H14" s="45"/>
    </row>
    <row r="15" spans="2:8" ht="14.25" customHeight="1" outlineLevel="1" thickBot="1" x14ac:dyDescent="0.35">
      <c r="B15" s="12"/>
      <c r="C15" s="25" t="s">
        <v>11</v>
      </c>
      <c r="D15" s="61">
        <f>SUM(D13+D14)</f>
        <v>125000</v>
      </c>
      <c r="E15" s="62"/>
      <c r="F15" s="15"/>
    </row>
    <row r="16" spans="2:8" ht="18" customHeight="1" outlineLevel="1" thickBot="1" x14ac:dyDescent="0.35">
      <c r="B16" s="12"/>
      <c r="C16" s="53" t="s">
        <v>12</v>
      </c>
      <c r="D16" s="54"/>
      <c r="E16" s="55"/>
      <c r="F16" s="15"/>
    </row>
    <row r="17" spans="2:6" ht="15.75" customHeight="1" outlineLevel="1" thickBot="1" x14ac:dyDescent="0.35">
      <c r="B17" s="12"/>
      <c r="C17" s="24" t="s">
        <v>13</v>
      </c>
      <c r="D17" s="63">
        <f>MIN(D11 * D7, 75000)</f>
        <v>0</v>
      </c>
      <c r="E17" s="64"/>
      <c r="F17" s="15"/>
    </row>
    <row r="18" spans="2:6" ht="15" customHeight="1" outlineLevel="1" thickBot="1" x14ac:dyDescent="0.35">
      <c r="B18" s="12"/>
      <c r="C18" s="24" t="s">
        <v>14</v>
      </c>
      <c r="D18" s="65">
        <f>MIN(D11*D8, D14)</f>
        <v>0</v>
      </c>
      <c r="E18" s="66"/>
      <c r="F18" s="15"/>
    </row>
    <row r="19" spans="2:6" ht="15" customHeight="1" thickBot="1" x14ac:dyDescent="0.35">
      <c r="B19" s="12"/>
      <c r="C19" s="26" t="s">
        <v>15</v>
      </c>
      <c r="D19" s="67">
        <f>SUM(D17:E18)</f>
        <v>0</v>
      </c>
      <c r="E19" s="68"/>
      <c r="F19" s="15"/>
    </row>
    <row r="20" spans="2:6" ht="16.5" customHeight="1" thickBot="1" x14ac:dyDescent="0.35">
      <c r="B20" s="12"/>
      <c r="C20" s="48" t="s">
        <v>16</v>
      </c>
      <c r="D20" s="49"/>
      <c r="E20" s="50"/>
      <c r="F20" s="15"/>
    </row>
    <row r="21" spans="2:6" ht="18" customHeight="1" thickBot="1" x14ac:dyDescent="0.35">
      <c r="B21" s="12"/>
      <c r="C21" s="23" t="s">
        <v>7</v>
      </c>
      <c r="D21" s="51">
        <f>'EFR Calculator'!AQ38</f>
        <v>0</v>
      </c>
      <c r="E21" s="52"/>
      <c r="F21" s="15"/>
    </row>
    <row r="22" spans="2:6" ht="15" outlineLevel="1" thickBot="1" x14ac:dyDescent="0.35">
      <c r="B22" s="12"/>
      <c r="C22" s="53" t="s">
        <v>8</v>
      </c>
      <c r="D22" s="54"/>
      <c r="E22" s="55"/>
      <c r="F22" s="15"/>
    </row>
    <row r="23" spans="2:6" ht="15" outlineLevel="1" thickBot="1" x14ac:dyDescent="0.35">
      <c r="B23" s="12"/>
      <c r="C23" s="27" t="s">
        <v>17</v>
      </c>
      <c r="D23" s="69">
        <f>MIN(250000 * $D$7, IF($D$6="FY2025", 150000 - D17, IF($D$6="FY2026", 75000 - D17, IF($D$6="FY2027", 0, 150000 - D17))))</f>
        <v>75000</v>
      </c>
      <c r="E23" s="70"/>
      <c r="F23" s="15"/>
    </row>
    <row r="24" spans="2:6" ht="15" outlineLevel="1" thickBot="1" x14ac:dyDescent="0.35">
      <c r="B24" s="12"/>
      <c r="C24" s="24" t="s">
        <v>10</v>
      </c>
      <c r="D24" s="69">
        <f>MIN(250000 * $D$8, IF($D$6="FY2025", 100000, IF($D$6="FY2026", 50000, IF($D$6="FY2027", 50000, 100000))))</f>
        <v>50000</v>
      </c>
      <c r="E24" s="70"/>
      <c r="F24" s="15"/>
    </row>
    <row r="25" spans="2:6" ht="15" outlineLevel="1" thickBot="1" x14ac:dyDescent="0.35">
      <c r="B25" s="12"/>
      <c r="C25" s="28" t="s">
        <v>11</v>
      </c>
      <c r="D25" s="71">
        <f>SUM(D23+D24)</f>
        <v>125000</v>
      </c>
      <c r="E25" s="72"/>
      <c r="F25" s="15"/>
    </row>
    <row r="26" spans="2:6" ht="15" outlineLevel="1" thickBot="1" x14ac:dyDescent="0.35">
      <c r="B26" s="12"/>
      <c r="C26" s="58" t="s">
        <v>12</v>
      </c>
      <c r="D26" s="59"/>
      <c r="E26" s="60"/>
      <c r="F26" s="15"/>
    </row>
    <row r="27" spans="2:6" ht="15" outlineLevel="1" thickBot="1" x14ac:dyDescent="0.35">
      <c r="B27" s="12"/>
      <c r="C27" s="24" t="s">
        <v>13</v>
      </c>
      <c r="D27" s="75">
        <f>MIN(D21 * $D$7, D23)</f>
        <v>0</v>
      </c>
      <c r="E27" s="76"/>
      <c r="F27" s="15"/>
    </row>
    <row r="28" spans="2:6" ht="15" outlineLevel="1" thickBot="1" x14ac:dyDescent="0.35">
      <c r="B28" s="12"/>
      <c r="C28" s="24" t="s">
        <v>14</v>
      </c>
      <c r="D28" s="73">
        <f>MIN(D21*D8, D24)</f>
        <v>0</v>
      </c>
      <c r="E28" s="77"/>
      <c r="F28" s="15"/>
    </row>
    <row r="29" spans="2:6" ht="15" thickBot="1" x14ac:dyDescent="0.35">
      <c r="B29" s="12"/>
      <c r="C29" s="26" t="s">
        <v>15</v>
      </c>
      <c r="D29" s="78">
        <f>SUM(D27:E28)</f>
        <v>0</v>
      </c>
      <c r="E29" s="79"/>
      <c r="F29" s="15"/>
    </row>
    <row r="30" spans="2:6" ht="15" thickBot="1" x14ac:dyDescent="0.35">
      <c r="B30" s="12"/>
      <c r="C30" s="48" t="s">
        <v>18</v>
      </c>
      <c r="D30" s="49"/>
      <c r="E30" s="50"/>
      <c r="F30" s="15"/>
    </row>
    <row r="31" spans="2:6" ht="17.25" customHeight="1" thickBot="1" x14ac:dyDescent="0.35">
      <c r="B31" s="12"/>
      <c r="C31" s="23" t="s">
        <v>7</v>
      </c>
      <c r="D31" s="51">
        <f>'EFR Calculator'!AQ52</f>
        <v>0</v>
      </c>
      <c r="E31" s="52"/>
      <c r="F31" s="15"/>
    </row>
    <row r="32" spans="2:6" ht="15" outlineLevel="1" thickBot="1" x14ac:dyDescent="0.35">
      <c r="B32" s="12"/>
      <c r="C32" s="58" t="s">
        <v>8</v>
      </c>
      <c r="D32" s="59"/>
      <c r="E32" s="60"/>
      <c r="F32" s="15"/>
    </row>
    <row r="33" spans="2:6" ht="15" outlineLevel="1" thickBot="1" x14ac:dyDescent="0.35">
      <c r="B33" s="12"/>
      <c r="C33" s="27" t="s">
        <v>17</v>
      </c>
      <c r="D33" s="69">
        <f>MIN(250000 * $D$7, IF($D$6="FY2025", 150000 - D17 - D27, IF($D$6="FY2026", 75000 - D17 - D27, IF($D$6="FY2027", 0, 150000 - D17 - D27))))</f>
        <v>75000</v>
      </c>
      <c r="E33" s="70"/>
      <c r="F33" s="15"/>
    </row>
    <row r="34" spans="2:6" ht="15" outlineLevel="1" thickBot="1" x14ac:dyDescent="0.35">
      <c r="B34" s="12"/>
      <c r="C34" s="24" t="s">
        <v>10</v>
      </c>
      <c r="D34" s="69">
        <f>MIN(250000 * $D$8, IF($D$6="FY2025", 100000, IF($D$6="FY2026", 50000, IF($D$6="FY2027", 50000, 100000))))</f>
        <v>50000</v>
      </c>
      <c r="E34" s="70"/>
      <c r="F34" s="15"/>
    </row>
    <row r="35" spans="2:6" ht="15" outlineLevel="1" thickBot="1" x14ac:dyDescent="0.35">
      <c r="B35" s="12"/>
      <c r="C35" s="28" t="s">
        <v>11</v>
      </c>
      <c r="D35" s="71">
        <f>SUM(D33+D34)</f>
        <v>125000</v>
      </c>
      <c r="E35" s="72"/>
      <c r="F35" s="15"/>
    </row>
    <row r="36" spans="2:6" ht="15" outlineLevel="1" thickBot="1" x14ac:dyDescent="0.35">
      <c r="B36" s="12"/>
      <c r="C36" s="58" t="s">
        <v>12</v>
      </c>
      <c r="D36" s="59"/>
      <c r="E36" s="60"/>
      <c r="F36" s="15"/>
    </row>
    <row r="37" spans="2:6" ht="15" outlineLevel="1" thickBot="1" x14ac:dyDescent="0.35">
      <c r="B37" s="12"/>
      <c r="C37" s="24" t="s">
        <v>13</v>
      </c>
      <c r="D37" s="75">
        <f>MIN(D31*$D$7, D33)</f>
        <v>0</v>
      </c>
      <c r="E37" s="76"/>
      <c r="F37" s="15"/>
    </row>
    <row r="38" spans="2:6" ht="15" outlineLevel="1" thickBot="1" x14ac:dyDescent="0.35">
      <c r="B38" s="12"/>
      <c r="C38" s="24" t="s">
        <v>14</v>
      </c>
      <c r="D38" s="73">
        <f>MIN(D31*$D$8, D34)</f>
        <v>0</v>
      </c>
      <c r="E38" s="74"/>
      <c r="F38" s="15"/>
    </row>
    <row r="39" spans="2:6" ht="15" thickBot="1" x14ac:dyDescent="0.35">
      <c r="B39" s="12"/>
      <c r="C39" s="26" t="s">
        <v>15</v>
      </c>
      <c r="D39" s="78">
        <f>SUM(D37:E38)</f>
        <v>0</v>
      </c>
      <c r="E39" s="79"/>
      <c r="F39" s="15"/>
    </row>
    <row r="40" spans="2:6" ht="15" thickBot="1" x14ac:dyDescent="0.35">
      <c r="B40" s="12"/>
      <c r="C40" s="48" t="s">
        <v>19</v>
      </c>
      <c r="D40" s="49"/>
      <c r="E40" s="50"/>
      <c r="F40" s="15"/>
    </row>
    <row r="41" spans="2:6" ht="18" customHeight="1" thickBot="1" x14ac:dyDescent="0.35">
      <c r="B41" s="12"/>
      <c r="C41" s="23" t="s">
        <v>7</v>
      </c>
      <c r="D41" s="51">
        <f>'EFR Calculator'!AQ66</f>
        <v>0</v>
      </c>
      <c r="E41" s="52"/>
      <c r="F41" s="15"/>
    </row>
    <row r="42" spans="2:6" ht="15" outlineLevel="1" thickBot="1" x14ac:dyDescent="0.35">
      <c r="B42" s="12"/>
      <c r="C42" s="58" t="s">
        <v>8</v>
      </c>
      <c r="D42" s="59"/>
      <c r="E42" s="60"/>
      <c r="F42" s="15"/>
    </row>
    <row r="43" spans="2:6" ht="15" outlineLevel="1" thickBot="1" x14ac:dyDescent="0.35">
      <c r="B43" s="12"/>
      <c r="C43" s="27" t="s">
        <v>17</v>
      </c>
      <c r="D43" s="69">
        <f>MIN(250000 * $D$7, IF($D$6="FY2025", 150000 - D17 - D27 - D37, IF($D$6="FY2026", 75000 - D17 - D27 - D37, IF($D$6="FY2027", 0, 150000 - D17 - D27 - D37))))</f>
        <v>75000</v>
      </c>
      <c r="E43" s="70"/>
      <c r="F43" s="15"/>
    </row>
    <row r="44" spans="2:6" ht="15" outlineLevel="1" thickBot="1" x14ac:dyDescent="0.35">
      <c r="B44" s="12"/>
      <c r="C44" s="24" t="s">
        <v>10</v>
      </c>
      <c r="D44" s="69">
        <f>MIN(250000 * $D$8, IF($D$6="FY2025", 100000, IF($D$6="FY2026", 50000, IF($D$6="FY2027", 50000, 100000))))</f>
        <v>50000</v>
      </c>
      <c r="E44" s="70"/>
      <c r="F44" s="15"/>
    </row>
    <row r="45" spans="2:6" ht="15" outlineLevel="1" thickBot="1" x14ac:dyDescent="0.35">
      <c r="B45" s="12"/>
      <c r="C45" s="28" t="s">
        <v>11</v>
      </c>
      <c r="D45" s="71">
        <f>SUM(D43+D44)</f>
        <v>125000</v>
      </c>
      <c r="E45" s="72"/>
      <c r="F45" s="15"/>
    </row>
    <row r="46" spans="2:6" ht="15" outlineLevel="1" thickBot="1" x14ac:dyDescent="0.35">
      <c r="B46" s="12"/>
      <c r="C46" s="58" t="s">
        <v>12</v>
      </c>
      <c r="D46" s="59"/>
      <c r="E46" s="60"/>
      <c r="F46" s="15"/>
    </row>
    <row r="47" spans="2:6" ht="15" outlineLevel="1" thickBot="1" x14ac:dyDescent="0.35">
      <c r="B47" s="12"/>
      <c r="C47" s="24" t="s">
        <v>13</v>
      </c>
      <c r="D47" s="83">
        <f>MIN(D41*$D$7, D43)</f>
        <v>0</v>
      </c>
      <c r="E47" s="84"/>
      <c r="F47" s="15"/>
    </row>
    <row r="48" spans="2:6" ht="15" outlineLevel="1" thickBot="1" x14ac:dyDescent="0.35">
      <c r="B48" s="12"/>
      <c r="C48" s="24" t="s">
        <v>14</v>
      </c>
      <c r="D48" s="85">
        <f>MIN(D41*$D$8, D44)</f>
        <v>0</v>
      </c>
      <c r="E48" s="86"/>
      <c r="F48" s="15"/>
    </row>
    <row r="49" spans="2:6" ht="15" thickBot="1" x14ac:dyDescent="0.35">
      <c r="B49" s="12"/>
      <c r="C49" s="26" t="s">
        <v>15</v>
      </c>
      <c r="D49" s="78">
        <f>SUM(D47:E48)</f>
        <v>0</v>
      </c>
      <c r="E49" s="79"/>
      <c r="F49" s="15"/>
    </row>
    <row r="50" spans="2:6" ht="15" thickBot="1" x14ac:dyDescent="0.35">
      <c r="B50" s="12"/>
      <c r="C50" s="80" t="s">
        <v>20</v>
      </c>
      <c r="D50" s="81"/>
      <c r="E50" s="82"/>
      <c r="F50" s="15"/>
    </row>
    <row r="51" spans="2:6" ht="18.75" customHeight="1" thickBot="1" x14ac:dyDescent="0.35">
      <c r="B51" s="12"/>
      <c r="C51" s="23" t="s">
        <v>7</v>
      </c>
      <c r="D51" s="51">
        <f>'EFR Calculator'!AQ80</f>
        <v>0</v>
      </c>
      <c r="E51" s="52"/>
      <c r="F51" s="15"/>
    </row>
    <row r="52" spans="2:6" ht="15" outlineLevel="1" thickBot="1" x14ac:dyDescent="0.35">
      <c r="B52" s="12"/>
      <c r="C52" s="58" t="s">
        <v>8</v>
      </c>
      <c r="D52" s="59"/>
      <c r="E52" s="60"/>
      <c r="F52" s="15"/>
    </row>
    <row r="53" spans="2:6" ht="15" outlineLevel="1" thickBot="1" x14ac:dyDescent="0.35">
      <c r="B53" s="12"/>
      <c r="C53" s="27" t="s">
        <v>17</v>
      </c>
      <c r="D53" s="69">
        <f>MIN(250000 * $D$7, IF($D$6="FY2025", 150000 - D17 - D27 - D37 - D47, IF($D$6="FY2026", 75000 - D17 - D27 - D37 - D47, IF($D$6="FY2027", 0, 150000 - D17 - D27 - D37 - D47))))</f>
        <v>75000</v>
      </c>
      <c r="E53" s="70"/>
      <c r="F53" s="15"/>
    </row>
    <row r="54" spans="2:6" ht="15" outlineLevel="1" thickBot="1" x14ac:dyDescent="0.35">
      <c r="B54" s="12"/>
      <c r="C54" s="24" t="s">
        <v>10</v>
      </c>
      <c r="D54" s="69">
        <f>MIN(250000 * $D$8, IF($D$6="FY2025", 100000, IF($D$6="FY2026", 50000, IF($D$6="FY2027", 50000, 100000))))</f>
        <v>50000</v>
      </c>
      <c r="E54" s="70"/>
      <c r="F54" s="15"/>
    </row>
    <row r="55" spans="2:6" ht="15" outlineLevel="1" thickBot="1" x14ac:dyDescent="0.35">
      <c r="B55" s="12"/>
      <c r="C55" s="28" t="s">
        <v>11</v>
      </c>
      <c r="D55" s="71">
        <f>SUM(D53+D54)</f>
        <v>125000</v>
      </c>
      <c r="E55" s="72"/>
      <c r="F55" s="15"/>
    </row>
    <row r="56" spans="2:6" ht="15" outlineLevel="1" thickBot="1" x14ac:dyDescent="0.35">
      <c r="B56" s="12"/>
      <c r="C56" s="58" t="s">
        <v>12</v>
      </c>
      <c r="D56" s="59"/>
      <c r="E56" s="60"/>
      <c r="F56" s="15"/>
    </row>
    <row r="57" spans="2:6" ht="15" outlineLevel="1" thickBot="1" x14ac:dyDescent="0.35">
      <c r="B57" s="12"/>
      <c r="C57" s="24" t="s">
        <v>13</v>
      </c>
      <c r="D57" s="73">
        <f>MIN(D51*$D$7, D53)</f>
        <v>0</v>
      </c>
      <c r="E57" s="74"/>
      <c r="F57" s="15"/>
    </row>
    <row r="58" spans="2:6" ht="15" outlineLevel="1" thickBot="1" x14ac:dyDescent="0.35">
      <c r="B58" s="12"/>
      <c r="C58" s="24" t="s">
        <v>14</v>
      </c>
      <c r="D58" s="73">
        <f>MIN(D51*$D$8, D54)</f>
        <v>0</v>
      </c>
      <c r="E58" s="74"/>
      <c r="F58" s="15"/>
    </row>
    <row r="59" spans="2:6" ht="15" thickBot="1" x14ac:dyDescent="0.35">
      <c r="B59" s="12"/>
      <c r="C59" s="26" t="s">
        <v>15</v>
      </c>
      <c r="D59" s="78">
        <f>SUM(D57:E58)</f>
        <v>0</v>
      </c>
      <c r="E59" s="79"/>
      <c r="F59" s="15"/>
    </row>
    <row r="60" spans="2:6" ht="15" thickBot="1" x14ac:dyDescent="0.35">
      <c r="B60" s="12"/>
      <c r="C60" s="29"/>
      <c r="D60" s="30"/>
      <c r="E60" s="30"/>
      <c r="F60" s="15"/>
    </row>
    <row r="61" spans="2:6" ht="15" thickBot="1" x14ac:dyDescent="0.35">
      <c r="B61" s="12"/>
      <c r="C61" s="28" t="s">
        <v>21</v>
      </c>
      <c r="D61" s="89">
        <f>SUM(D57,D47,D37,D27,D17)</f>
        <v>0</v>
      </c>
      <c r="E61" s="90"/>
      <c r="F61" s="15"/>
    </row>
    <row r="62" spans="2:6" ht="15" thickBot="1" x14ac:dyDescent="0.35">
      <c r="B62" s="12"/>
      <c r="C62" s="28" t="s">
        <v>22</v>
      </c>
      <c r="D62" s="89">
        <f>SUM(D58,D48,D38,D28,D18)</f>
        <v>0</v>
      </c>
      <c r="E62" s="90"/>
      <c r="F62" s="15"/>
    </row>
    <row r="63" spans="2:6" ht="15" thickBot="1" x14ac:dyDescent="0.35">
      <c r="B63" s="12"/>
      <c r="C63" s="31" t="s">
        <v>15</v>
      </c>
      <c r="D63" s="87">
        <f>D59+D49+D39+D29+D19</f>
        <v>0</v>
      </c>
      <c r="E63" s="88"/>
      <c r="F63" s="15"/>
    </row>
    <row r="64" spans="2:6" x14ac:dyDescent="0.3">
      <c r="B64" s="12"/>
      <c r="C64" s="13"/>
      <c r="D64" s="32"/>
      <c r="E64" s="32"/>
      <c r="F64" s="15"/>
    </row>
    <row r="65" spans="2:6" x14ac:dyDescent="0.3">
      <c r="B65" s="12"/>
      <c r="C65" s="16"/>
      <c r="D65" s="14"/>
      <c r="E65" s="14"/>
      <c r="F65" s="15"/>
    </row>
    <row r="66" spans="2:6" ht="15" thickBot="1" x14ac:dyDescent="0.35">
      <c r="B66" s="33"/>
      <c r="C66" s="34"/>
      <c r="D66" s="35"/>
      <c r="E66" s="35"/>
      <c r="F66" s="36"/>
    </row>
  </sheetData>
  <sheetProtection selectLockedCells="1" selectUnlockedCells="1"/>
  <mergeCells count="57">
    <mergeCell ref="D63:E63"/>
    <mergeCell ref="D51:E51"/>
    <mergeCell ref="C52:E52"/>
    <mergeCell ref="D53:E53"/>
    <mergeCell ref="D54:E54"/>
    <mergeCell ref="D55:E55"/>
    <mergeCell ref="C56:E56"/>
    <mergeCell ref="D57:E57"/>
    <mergeCell ref="D58:E58"/>
    <mergeCell ref="D59:E59"/>
    <mergeCell ref="D61:E61"/>
    <mergeCell ref="D62:E62"/>
    <mergeCell ref="C50:E50"/>
    <mergeCell ref="D39:E39"/>
    <mergeCell ref="C40:E40"/>
    <mergeCell ref="D41:E41"/>
    <mergeCell ref="C42:E42"/>
    <mergeCell ref="D43:E43"/>
    <mergeCell ref="D44:E44"/>
    <mergeCell ref="D45:E45"/>
    <mergeCell ref="C46:E46"/>
    <mergeCell ref="D47:E47"/>
    <mergeCell ref="D48:E48"/>
    <mergeCell ref="D49:E49"/>
    <mergeCell ref="D38:E38"/>
    <mergeCell ref="D27:E27"/>
    <mergeCell ref="D28:E28"/>
    <mergeCell ref="D29:E29"/>
    <mergeCell ref="C30:E30"/>
    <mergeCell ref="D31:E31"/>
    <mergeCell ref="C32:E32"/>
    <mergeCell ref="D33:E33"/>
    <mergeCell ref="D34:E34"/>
    <mergeCell ref="D35:E35"/>
    <mergeCell ref="C36:E36"/>
    <mergeCell ref="D37:E37"/>
    <mergeCell ref="C26:E26"/>
    <mergeCell ref="D15:E15"/>
    <mergeCell ref="C16:E16"/>
    <mergeCell ref="D17:E17"/>
    <mergeCell ref="D18:E18"/>
    <mergeCell ref="D19:E19"/>
    <mergeCell ref="C20:E20"/>
    <mergeCell ref="D21:E21"/>
    <mergeCell ref="C22:E22"/>
    <mergeCell ref="D23:E23"/>
    <mergeCell ref="D24:E24"/>
    <mergeCell ref="D25:E25"/>
    <mergeCell ref="C5:E5"/>
    <mergeCell ref="D6:E6"/>
    <mergeCell ref="H7:H14"/>
    <mergeCell ref="D9:E9"/>
    <mergeCell ref="C10:E10"/>
    <mergeCell ref="D11:E11"/>
    <mergeCell ref="C12:E12"/>
    <mergeCell ref="D13:E13"/>
    <mergeCell ref="D14:E14"/>
  </mergeCells>
  <dataValidations count="1">
    <dataValidation type="custom" allowBlank="1" showInputMessage="1" showErrorMessage="1" errorTitle="Input Amount Too Low" error="Minimum treshold requirement for EFR projects is at least $2,500." sqref="D51:E51 D21:E21 D31:E31 D41:E41 D11:E11" xr:uid="{2918A05D-0FF8-478C-B734-D81BA2B953BA}">
      <formula1>OR(D11=0, D11&gt;=2500)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9FB84472991F4D805FEDB7D64BC725" ma:contentTypeVersion="11" ma:contentTypeDescription="Create a new document." ma:contentTypeScope="" ma:versionID="2a878adafebd7402f2bd6c1438685203">
  <xsd:schema xmlns:xsd="http://www.w3.org/2001/XMLSchema" xmlns:xs="http://www.w3.org/2001/XMLSchema" xmlns:p="http://schemas.microsoft.com/office/2006/metadata/properties" xmlns:ns2="d6f12819-ed8a-4c0c-81a4-edac961fdd46" targetNamespace="http://schemas.microsoft.com/office/2006/metadata/properties" ma:root="true" ma:fieldsID="192281b13c37a6849d766f5f51390fcc" ns2:_="">
    <xsd:import namespace="d6f12819-ed8a-4c0c-81a4-edac961fd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12819-ed8a-4c0c-81a4-edac961fd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f12819-ed8a-4c0c-81a4-edac961fdd4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1979CA-9926-4A46-B0FC-898F265B7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12819-ed8a-4c0c-81a4-edac961fd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9C5CE1-E68B-4BB5-9D2C-98C40E93549A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d6f12819-ed8a-4c0c-81a4-edac961fdd46"/>
    <ds:schemaRef ds:uri="http://purl.org/dc/elements/1.1/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B1A257C-581C-41EE-BB4B-4A5D6F5775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EFR Calculator</vt:lpstr>
      <vt:lpstr>Logic (Backend)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Roy TEO (TOTEBOARD)</dc:creator>
  <cp:keywords/>
  <dc:description/>
  <cp:lastModifiedBy>Benjamin NG (TOTEBOARD)</cp:lastModifiedBy>
  <cp:revision/>
  <dcterms:created xsi:type="dcterms:W3CDTF">2025-09-01T08:13:24Z</dcterms:created>
  <dcterms:modified xsi:type="dcterms:W3CDTF">2026-04-01T00:56:43Z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3db910-0838-4c35-bb3a-1ee21aa199ac_Enabled">
    <vt:lpwstr>true</vt:lpwstr>
  </property>
  <property fmtid="{D5CDD505-2E9C-101B-9397-08002B2CF9AE}" pid="3" name="MSIP_Label_153db910-0838-4c35-bb3a-1ee21aa199ac_SetDate">
    <vt:lpwstr>2025-09-01T09:01:49Z</vt:lpwstr>
  </property>
  <property fmtid="{D5CDD505-2E9C-101B-9397-08002B2CF9AE}" pid="4" name="MSIP_Label_153db910-0838-4c35-bb3a-1ee21aa199ac_Method">
    <vt:lpwstr>Privileged</vt:lpwstr>
  </property>
  <property fmtid="{D5CDD505-2E9C-101B-9397-08002B2CF9AE}" pid="5" name="MSIP_Label_153db910-0838-4c35-bb3a-1ee21aa199ac_Name">
    <vt:lpwstr>Sensitive Normal</vt:lpwstr>
  </property>
  <property fmtid="{D5CDD505-2E9C-101B-9397-08002B2CF9AE}" pid="6" name="MSIP_Label_153db910-0838-4c35-bb3a-1ee21aa199ac_SiteId">
    <vt:lpwstr>0b11c524-9a1c-4e1b-84cb-6336aefc2243</vt:lpwstr>
  </property>
  <property fmtid="{D5CDD505-2E9C-101B-9397-08002B2CF9AE}" pid="7" name="MSIP_Label_153db910-0838-4c35-bb3a-1ee21aa199ac_ActionId">
    <vt:lpwstr>c8c51aa0-ab09-496c-91c9-5c3a31f7ff32</vt:lpwstr>
  </property>
  <property fmtid="{D5CDD505-2E9C-101B-9397-08002B2CF9AE}" pid="8" name="MSIP_Label_153db910-0838-4c35-bb3a-1ee21aa199ac_ContentBits">
    <vt:lpwstr>0</vt:lpwstr>
  </property>
  <property fmtid="{D5CDD505-2E9C-101B-9397-08002B2CF9AE}" pid="9" name="MSIP_Label_153db910-0838-4c35-bb3a-1ee21aa199ac_Tag">
    <vt:lpwstr>10, 0, 1, 1</vt:lpwstr>
  </property>
  <property fmtid="{D5CDD505-2E9C-101B-9397-08002B2CF9AE}" pid="10" name="ContentTypeId">
    <vt:lpwstr>0x0101008E9FB84472991F4D805FEDB7D64BC725</vt:lpwstr>
  </property>
  <property fmtid="{D5CDD505-2E9C-101B-9397-08002B2CF9AE}" pid="11" name="MediaServiceImageTags">
    <vt:lpwstr/>
  </property>
</Properties>
</file>